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P38" i="1" l="1"/>
  <c r="G41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G40" i="1" s="1"/>
  <c r="G42" i="1" s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M38" i="1" l="1"/>
  <c r="O38" i="1"/>
  <c r="G9" i="1"/>
  <c r="G38" i="1" s="1"/>
</calcChain>
</file>

<file path=xl/sharedStrings.xml><?xml version="1.0" encoding="utf-8"?>
<sst xmlns="http://schemas.openxmlformats.org/spreadsheetml/2006/main" count="129" uniqueCount="59">
  <si>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</si>
  <si>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</si>
  <si>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</si>
  <si>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</si>
  <si>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</si>
  <si>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</si>
  <si>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</si>
  <si>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</si>
  <si>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</si>
  <si>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</si>
  <si>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Кол-во</t>
  </si>
  <si>
    <t>Перечисление</t>
  </si>
  <si>
    <t xml:space="preserve">согласно заключенного договора по заявке заказчика 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</si>
  <si>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</si>
  <si>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Итого:</t>
  </si>
  <si>
    <t>Глав врач:</t>
  </si>
  <si>
    <t>Махмутов Н.Т.</t>
  </si>
  <si>
    <t>ТО, Г.Туркестан ул.Нышанова 18/А</t>
  </si>
  <si>
    <t>до склада заказчика 30 дней после заявки</t>
  </si>
  <si>
    <t>Приложение №3</t>
  </si>
  <si>
    <t>к протоколу</t>
  </si>
  <si>
    <t>цена</t>
  </si>
  <si>
    <t>сумма</t>
  </si>
  <si>
    <t>Секретарь:</t>
  </si>
  <si>
    <t>Кулмахан А.</t>
  </si>
  <si>
    <t>Главный бухгалтер:</t>
  </si>
  <si>
    <t>Кожамбекова Ж.К.</t>
  </si>
  <si>
    <t>шт</t>
  </si>
  <si>
    <t>Ножницы операционные 10.0016.14 (т/к прямые 140 мм) (Н.А)</t>
  </si>
  <si>
    <t>Зажим артериальный 14.0225.16 (к/о 1х2 зубый зубчатый изогнутый №2, 160 мм) З-119</t>
  </si>
  <si>
    <t>Иглодержатели стандартные 22.0053.16 (общехирургические 160 мм)</t>
  </si>
  <si>
    <t>Иглодержатели стандартные 22.0053.20 (общехирургические 200 мм)</t>
  </si>
  <si>
    <t>Зажим артериальный 14.0222.20 (к/о зубчатый прямой №2, 200 мм) З-182</t>
  </si>
  <si>
    <t>Зажим артериальный 14.0223.20 (к/о зубчатый изогнутый №2, 196 мм) З-183</t>
  </si>
  <si>
    <t>Щипцы для перевязочного материала и тампонов 16.0030.26 (корнцанг прямой 260 мм)</t>
  </si>
  <si>
    <t>Зеркало гинекологическое 60.0216.02 (по Дуайену, №2, 90х45 мм)</t>
  </si>
  <si>
    <t>Зеркало гинекологическое 60.0128.01 (по Симсу №1)</t>
  </si>
  <si>
    <t>Зеркало гинекологическое 60.0128.04 (по Симсу №4)</t>
  </si>
  <si>
    <t>Зеркало гинекологическое 60.0128.05 (по Симсу №5)</t>
  </si>
  <si>
    <t>Ножницы препаровальные 10.0379.23 (для рассечения мягких тканей в глубоких полостях в/и 230 мм)</t>
  </si>
  <si>
    <t>Щипцы гинекологические 60.0581.25 (маточные однозубые пулевые для оттягивания тела матки) Щ-66</t>
  </si>
  <si>
    <t>Щипцы акушерские 62.0474.02(для удаления плодного яйца,прямые,с шириной губок14 мм,260 мм) Щ-17-2</t>
  </si>
  <si>
    <t>Лоток почкообразный 81300-03 (нерж)</t>
  </si>
  <si>
    <t>Ножницы операционные 10.0020.14 (о/к прямые 140 мм) (Н-240)</t>
  </si>
  <si>
    <t>Кюретки маточные 60.0876.02 (для удаления остатков плодного яйца и плацентарной ткани тупые №2)</t>
  </si>
  <si>
    <t>Кюретки маточные 60.0876.04 (для удаления остатков плодного яйца и плацентарной ткани тупые №4)</t>
  </si>
  <si>
    <t>Кюретки маточные 60.0876.06 (для удаления остатков плодного яйца и плацентарной ткани тупые №6)</t>
  </si>
  <si>
    <t>Пинцет для опухолей 12.0285.15 (зубчатолапчатый 150 мм)</t>
  </si>
  <si>
    <t>Зажим для операционного белья 14.0739.15 (с кремальерой изогнутый 150 мм) З-113</t>
  </si>
  <si>
    <t>Зеркало для брюшной стенки длиной 100 мм18.0506.02</t>
  </si>
  <si>
    <t>наконечники отсоса  хирургический электрический 7Е-А</t>
  </si>
  <si>
    <t>Коробка стерилизационная КСК -18</t>
  </si>
  <si>
    <t>Пинцет анатомический-лапчатый длина 150 мм</t>
  </si>
  <si>
    <t>Корцианг прямой 260 мм</t>
  </si>
  <si>
    <t>Корцианг изогнутый 260 мм</t>
  </si>
  <si>
    <t>Цапки</t>
  </si>
  <si>
    <t>ТОО "NOVA-Medica"</t>
  </si>
  <si>
    <t>ТОО "Эль-Фарм"</t>
  </si>
  <si>
    <t>Мед инструменты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</si>
</sst>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>
      <alignment horizontal="center"/>
    </xf>
    <xf numFmtId="0" fontId="5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Border="1"/>
    <xf numFmtId="0" fontId="2" fillId="0" borderId="0" xfId="0" applyFont="1" applyFill="1"/>
    <xf numFmtId="0" fontId="2" fillId="0" borderId="1" xfId="0" applyFont="1" applyBorder="1"/>
    <xf numFmtId="0" fontId="2" fillId="0" borderId="1" xfId="0" applyFont="1" applyFill="1" applyBorder="1"/>
    <xf numFmtId="0" fontId="8" fillId="0" borderId="1" xfId="0" applyFont="1" applyBorder="1" applyAlignment="1">
      <alignment wrapText="1"/>
    </xf>
    <xf numFmtId="4" fontId="8" fillId="0" borderId="1" xfId="0" applyNumberFormat="1" applyFont="1" applyBorder="1"/>
    <xf numFmtId="14" fontId="2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21" fontId="2" fillId="0" borderId="0" xfId="0" applyNumberFormat="1" applyFont="1"/>
    <xf numFmtId="4" fontId="7" fillId="0" borderId="0" xfId="0" applyNumberFormat="1" applyFont="1"/>
    <xf numFmtId="0" fontId="10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  <xf numFmtId="0" fontId="2" fillId="3" borderId="1" xfId="0" applyFont="1" applyFill="1" applyBorder="1"/>
    <xf numFmtId="0" fontId="7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right" vertical="center"/>
    </xf>
    <xf numFmtId="4" fontId="2" fillId="3" borderId="1" xfId="0" applyNumberFormat="1" applyFont="1" applyFill="1" applyBorder="1"/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wrapText="1"/>
    </xf>
    <xf numFmtId="0" fontId="2" fillId="3" borderId="0" xfId="0" applyFont="1" applyFill="1"/>
    <xf numFmtId="0" fontId="2" fillId="4" borderId="1" xfId="0" applyFont="1" applyFill="1" applyBorder="1"/>
    <xf numFmtId="0" fontId="7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3" fontId="7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horizontal="right" vertical="center"/>
    </xf>
    <xf numFmtId="4" fontId="2" fillId="4" borderId="1" xfId="0" applyNumberFormat="1" applyFont="1" applyFill="1" applyBorder="1"/>
    <xf numFmtId="0" fontId="7" fillId="4" borderId="1" xfId="0" applyFont="1" applyFill="1" applyBorder="1"/>
    <xf numFmtId="0" fontId="7" fillId="4" borderId="1" xfId="0" applyFont="1" applyFill="1" applyBorder="1" applyAlignment="1">
      <alignment wrapText="1"/>
    </xf>
    <xf numFmtId="164" fontId="7" fillId="4" borderId="1" xfId="0" applyNumberFormat="1" applyFont="1" applyFill="1" applyBorder="1" applyAlignment="1">
      <alignment wrapText="1"/>
    </xf>
    <xf numFmtId="0" fontId="2" fillId="4" borderId="0" xfId="0" applyFont="1" applyFill="1"/>
    <xf numFmtId="4" fontId="8" fillId="0" borderId="0" xfId="0" applyNumberFormat="1" applyFont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topLeftCell="A28" zoomScaleNormal="100" workbookViewId="0">
      <selection activeCell="O39" sqref="O39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1.42578125" style="1" customWidth="1"/>
    <col min="6" max="6" width="10.5703125" style="8" customWidth="1"/>
    <col min="7" max="7" width="15.85546875" style="4" customWidth="1"/>
    <col min="8" max="8" width="13.28515625" style="1" hidden="1" customWidth="1"/>
    <col min="9" max="9" width="15.140625" style="1" hidden="1" customWidth="1"/>
    <col min="10" max="10" width="12" style="1" hidden="1" customWidth="1"/>
    <col min="11" max="11" width="15.42578125" style="1" hidden="1" customWidth="1"/>
    <col min="12" max="12" width="8.85546875" style="1" customWidth="1"/>
    <col min="13" max="13" width="13.42578125" style="1" customWidth="1"/>
    <col min="14" max="14" width="9.42578125" style="1" customWidth="1"/>
    <col min="15" max="15" width="13.42578125" style="1" customWidth="1"/>
    <col min="16" max="16384" width="9.140625" style="1"/>
  </cols>
  <sheetData>
    <row r="1" spans="1:16" x14ac:dyDescent="0.25">
      <c r="F1" s="1" t="s">
        <v>19</v>
      </c>
    </row>
    <row r="2" spans="1:16" x14ac:dyDescent="0.25">
      <c r="F2" s="1" t="s">
        <v>20</v>
      </c>
    </row>
    <row r="3" spans="1:16" ht="23.25" customHeight="1" x14ac:dyDescent="0.25">
      <c r="B3" s="13">
        <v>44446</v>
      </c>
      <c r="C3" s="16">
        <v>0.5</v>
      </c>
    </row>
    <row r="4" spans="1:16" s="3" customFormat="1" ht="31.5" customHeight="1" x14ac:dyDescent="0.2">
      <c r="A4" s="21" t="s">
        <v>13</v>
      </c>
      <c r="B4" s="21"/>
      <c r="C4" s="21"/>
      <c r="D4" s="21"/>
      <c r="E4" s="21"/>
      <c r="F4" s="21"/>
      <c r="G4" s="21"/>
      <c r="H4" s="21"/>
      <c r="I4" s="21"/>
      <c r="J4" s="5"/>
      <c r="K4" s="5"/>
    </row>
    <row r="5" spans="1:16" s="7" customFormat="1" ht="12.75" x14ac:dyDescent="0.2">
      <c r="A5" s="22"/>
      <c r="B5" s="22"/>
      <c r="C5" s="22"/>
      <c r="D5" s="22"/>
      <c r="E5" s="22"/>
      <c r="F5" s="22"/>
      <c r="G5" s="22"/>
      <c r="H5" s="22"/>
      <c r="I5" s="22"/>
      <c r="J5" s="6"/>
      <c r="K5" s="6"/>
    </row>
    <row r="6" spans="1:16" ht="15.75" customHeight="1" x14ac:dyDescent="0.25">
      <c r="A6" s="23" t="s">
        <v>0</v>
      </c>
      <c r="B6" s="24" t="s">
        <v>1</v>
      </c>
      <c r="C6" s="24" t="s">
        <v>2</v>
      </c>
      <c r="D6" s="24" t="s">
        <v>3</v>
      </c>
      <c r="E6" s="25" t="s">
        <v>4</v>
      </c>
      <c r="F6" s="25" t="s">
        <v>10</v>
      </c>
      <c r="G6" s="25" t="s">
        <v>5</v>
      </c>
      <c r="H6" s="26" t="s">
        <v>6</v>
      </c>
      <c r="I6" s="27" t="s">
        <v>7</v>
      </c>
      <c r="J6" s="20" t="s">
        <v>8</v>
      </c>
      <c r="K6" s="20" t="s">
        <v>9</v>
      </c>
      <c r="L6" s="18" t="s">
        <v>56</v>
      </c>
      <c r="M6" s="18"/>
      <c r="N6" s="18" t="s">
        <v>57</v>
      </c>
      <c r="O6" s="18"/>
    </row>
    <row r="7" spans="1:16" s="3" customFormat="1" ht="42.75" customHeight="1" x14ac:dyDescent="0.2">
      <c r="A7" s="23"/>
      <c r="B7" s="24"/>
      <c r="C7" s="24"/>
      <c r="D7" s="24"/>
      <c r="E7" s="25"/>
      <c r="F7" s="25"/>
      <c r="G7" s="25"/>
      <c r="H7" s="26"/>
      <c r="I7" s="27"/>
      <c r="J7" s="20"/>
      <c r="K7" s="20"/>
      <c r="L7" s="18"/>
      <c r="M7" s="18"/>
      <c r="N7" s="18"/>
      <c r="O7" s="18"/>
    </row>
    <row r="8" spans="1:16" ht="24" customHeight="1" x14ac:dyDescent="0.25">
      <c r="A8" s="19" t="s">
        <v>58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9" t="s">
        <v>21</v>
      </c>
      <c r="M8" s="9" t="s">
        <v>22</v>
      </c>
      <c r="N8" s="9" t="s">
        <v>21</v>
      </c>
      <c r="O8" s="9" t="s">
        <v>22</v>
      </c>
    </row>
    <row r="9" spans="1:16" s="47" customFormat="1" ht="51.75" x14ac:dyDescent="0.25">
      <c r="A9" s="38">
        <v>1</v>
      </c>
      <c r="B9" s="39" t="s">
        <v>28</v>
      </c>
      <c r="C9" s="39" t="s">
        <v>28</v>
      </c>
      <c r="D9" s="40" t="s">
        <v>27</v>
      </c>
      <c r="E9" s="41">
        <v>3612</v>
      </c>
      <c r="F9" s="42">
        <v>110</v>
      </c>
      <c r="G9" s="43">
        <f>E9*F9</f>
        <v>397320</v>
      </c>
      <c r="H9" s="44" t="s">
        <v>11</v>
      </c>
      <c r="I9" s="45" t="s">
        <v>17</v>
      </c>
      <c r="J9" s="45" t="s">
        <v>18</v>
      </c>
      <c r="K9" s="46" t="s">
        <v>12</v>
      </c>
      <c r="L9" s="38">
        <v>3610</v>
      </c>
      <c r="M9" s="38">
        <f>F9*L9</f>
        <v>397100</v>
      </c>
      <c r="N9" s="38">
        <v>1250</v>
      </c>
      <c r="O9" s="38">
        <f>F9*N9</f>
        <v>137500</v>
      </c>
      <c r="P9" s="47">
        <v>137500</v>
      </c>
    </row>
    <row r="10" spans="1:16" s="47" customFormat="1" ht="51.75" x14ac:dyDescent="0.25">
      <c r="A10" s="38">
        <v>2</v>
      </c>
      <c r="B10" s="39" t="s">
        <v>29</v>
      </c>
      <c r="C10" s="39" t="s">
        <v>29</v>
      </c>
      <c r="D10" s="40" t="s">
        <v>27</v>
      </c>
      <c r="E10" s="41">
        <v>4732</v>
      </c>
      <c r="F10" s="42">
        <v>120</v>
      </c>
      <c r="G10" s="43">
        <f t="shared" ref="G10:G37" si="0">E10*F10</f>
        <v>567840</v>
      </c>
      <c r="H10" s="44" t="s">
        <v>11</v>
      </c>
      <c r="I10" s="45" t="s">
        <v>17</v>
      </c>
      <c r="J10" s="45" t="s">
        <v>18</v>
      </c>
      <c r="K10" s="46" t="s">
        <v>12</v>
      </c>
      <c r="L10" s="38">
        <v>4730</v>
      </c>
      <c r="M10" s="38">
        <f t="shared" ref="M10:M37" si="1">F10*L10</f>
        <v>567600</v>
      </c>
      <c r="N10" s="38">
        <v>1950</v>
      </c>
      <c r="O10" s="38">
        <f t="shared" ref="O10:O37" si="2">F10*N10</f>
        <v>234000</v>
      </c>
      <c r="P10" s="47">
        <v>234000</v>
      </c>
    </row>
    <row r="11" spans="1:16" s="47" customFormat="1" ht="51.75" x14ac:dyDescent="0.25">
      <c r="A11" s="38">
        <v>3</v>
      </c>
      <c r="B11" s="39" t="s">
        <v>30</v>
      </c>
      <c r="C11" s="39" t="s">
        <v>30</v>
      </c>
      <c r="D11" s="40" t="s">
        <v>27</v>
      </c>
      <c r="E11" s="41">
        <v>5600</v>
      </c>
      <c r="F11" s="42">
        <v>73</v>
      </c>
      <c r="G11" s="43">
        <f t="shared" si="0"/>
        <v>408800</v>
      </c>
      <c r="H11" s="44" t="s">
        <v>11</v>
      </c>
      <c r="I11" s="45" t="s">
        <v>17</v>
      </c>
      <c r="J11" s="45" t="s">
        <v>18</v>
      </c>
      <c r="K11" s="46" t="s">
        <v>12</v>
      </c>
      <c r="L11" s="38">
        <v>5597</v>
      </c>
      <c r="M11" s="38">
        <f t="shared" si="1"/>
        <v>408581</v>
      </c>
      <c r="N11" s="38">
        <v>2030</v>
      </c>
      <c r="O11" s="38">
        <f t="shared" si="2"/>
        <v>148190</v>
      </c>
      <c r="P11" s="47">
        <v>148190</v>
      </c>
    </row>
    <row r="12" spans="1:16" s="47" customFormat="1" ht="38.25" x14ac:dyDescent="0.25">
      <c r="A12" s="38">
        <v>4</v>
      </c>
      <c r="B12" s="39" t="s">
        <v>31</v>
      </c>
      <c r="C12" s="39" t="s">
        <v>31</v>
      </c>
      <c r="D12" s="40" t="s">
        <v>27</v>
      </c>
      <c r="E12" s="41">
        <v>6174</v>
      </c>
      <c r="F12" s="42">
        <v>20</v>
      </c>
      <c r="G12" s="43">
        <f t="shared" si="0"/>
        <v>123480</v>
      </c>
      <c r="H12" s="44"/>
      <c r="I12" s="45"/>
      <c r="J12" s="45"/>
      <c r="K12" s="46"/>
      <c r="L12" s="38">
        <v>6170</v>
      </c>
      <c r="M12" s="38">
        <f t="shared" si="1"/>
        <v>123400</v>
      </c>
      <c r="N12" s="38">
        <v>2340</v>
      </c>
      <c r="O12" s="38">
        <f t="shared" si="2"/>
        <v>46800</v>
      </c>
      <c r="P12" s="47">
        <v>46800</v>
      </c>
    </row>
    <row r="13" spans="1:16" s="47" customFormat="1" ht="38.25" x14ac:dyDescent="0.25">
      <c r="A13" s="38">
        <v>5</v>
      </c>
      <c r="B13" s="39" t="s">
        <v>32</v>
      </c>
      <c r="C13" s="39" t="s">
        <v>32</v>
      </c>
      <c r="D13" s="40" t="s">
        <v>27</v>
      </c>
      <c r="E13" s="41">
        <v>5600</v>
      </c>
      <c r="F13" s="42">
        <v>60</v>
      </c>
      <c r="G13" s="43">
        <f t="shared" si="0"/>
        <v>336000</v>
      </c>
      <c r="H13" s="44"/>
      <c r="I13" s="45"/>
      <c r="J13" s="45"/>
      <c r="K13" s="46"/>
      <c r="L13" s="38">
        <v>5598</v>
      </c>
      <c r="M13" s="38">
        <f t="shared" si="1"/>
        <v>335880</v>
      </c>
      <c r="N13" s="38">
        <v>2495</v>
      </c>
      <c r="O13" s="38">
        <f t="shared" si="2"/>
        <v>149700</v>
      </c>
      <c r="P13" s="47">
        <v>149700</v>
      </c>
    </row>
    <row r="14" spans="1:16" s="47" customFormat="1" ht="38.25" x14ac:dyDescent="0.25">
      <c r="A14" s="38">
        <v>6</v>
      </c>
      <c r="B14" s="39" t="s">
        <v>33</v>
      </c>
      <c r="C14" s="39" t="s">
        <v>33</v>
      </c>
      <c r="D14" s="40" t="s">
        <v>27</v>
      </c>
      <c r="E14" s="41">
        <v>6090</v>
      </c>
      <c r="F14" s="42">
        <v>50</v>
      </c>
      <c r="G14" s="43">
        <f t="shared" si="0"/>
        <v>304500</v>
      </c>
      <c r="H14" s="44"/>
      <c r="I14" s="45"/>
      <c r="J14" s="45"/>
      <c r="K14" s="46"/>
      <c r="L14" s="38">
        <v>6087</v>
      </c>
      <c r="M14" s="38">
        <f t="shared" si="1"/>
        <v>304350</v>
      </c>
      <c r="N14" s="38">
        <v>2470</v>
      </c>
      <c r="O14" s="38">
        <f t="shared" si="2"/>
        <v>123500</v>
      </c>
      <c r="P14" s="47">
        <v>123500</v>
      </c>
    </row>
    <row r="15" spans="1:16" s="47" customFormat="1" ht="51" x14ac:dyDescent="0.25">
      <c r="A15" s="38">
        <v>7</v>
      </c>
      <c r="B15" s="39" t="s">
        <v>34</v>
      </c>
      <c r="C15" s="39" t="s">
        <v>34</v>
      </c>
      <c r="D15" s="40" t="s">
        <v>27</v>
      </c>
      <c r="E15" s="41">
        <v>6314</v>
      </c>
      <c r="F15" s="42">
        <v>15</v>
      </c>
      <c r="G15" s="43">
        <f t="shared" si="0"/>
        <v>94710</v>
      </c>
      <c r="H15" s="44"/>
      <c r="I15" s="45"/>
      <c r="J15" s="45"/>
      <c r="K15" s="46"/>
      <c r="L15" s="38">
        <v>6313</v>
      </c>
      <c r="M15" s="38">
        <f t="shared" si="1"/>
        <v>94695</v>
      </c>
      <c r="N15" s="38">
        <v>3120</v>
      </c>
      <c r="O15" s="38">
        <f t="shared" si="2"/>
        <v>46800</v>
      </c>
      <c r="P15" s="47">
        <v>46800</v>
      </c>
    </row>
    <row r="16" spans="1:16" s="47" customFormat="1" ht="38.25" x14ac:dyDescent="0.25">
      <c r="A16" s="38">
        <v>8</v>
      </c>
      <c r="B16" s="39" t="s">
        <v>35</v>
      </c>
      <c r="C16" s="39" t="s">
        <v>35</v>
      </c>
      <c r="D16" s="40" t="s">
        <v>27</v>
      </c>
      <c r="E16" s="41">
        <v>7854</v>
      </c>
      <c r="F16" s="42">
        <v>15</v>
      </c>
      <c r="G16" s="43">
        <f t="shared" si="0"/>
        <v>117810</v>
      </c>
      <c r="H16" s="44"/>
      <c r="I16" s="45"/>
      <c r="J16" s="45"/>
      <c r="K16" s="46"/>
      <c r="L16" s="38">
        <v>7852</v>
      </c>
      <c r="M16" s="38">
        <f t="shared" si="1"/>
        <v>117780</v>
      </c>
      <c r="N16" s="38">
        <v>5460</v>
      </c>
      <c r="O16" s="38">
        <f t="shared" si="2"/>
        <v>81900</v>
      </c>
      <c r="P16" s="47">
        <v>81900</v>
      </c>
    </row>
    <row r="17" spans="1:16" s="47" customFormat="1" ht="25.5" x14ac:dyDescent="0.25">
      <c r="A17" s="38">
        <v>9</v>
      </c>
      <c r="B17" s="39" t="s">
        <v>36</v>
      </c>
      <c r="C17" s="39" t="s">
        <v>36</v>
      </c>
      <c r="D17" s="40" t="s">
        <v>27</v>
      </c>
      <c r="E17" s="41">
        <v>4074</v>
      </c>
      <c r="F17" s="42">
        <v>20</v>
      </c>
      <c r="G17" s="43">
        <f t="shared" si="0"/>
        <v>81480</v>
      </c>
      <c r="H17" s="44"/>
      <c r="I17" s="45"/>
      <c r="J17" s="45"/>
      <c r="K17" s="46"/>
      <c r="L17" s="38">
        <v>4072</v>
      </c>
      <c r="M17" s="38">
        <f t="shared" si="1"/>
        <v>81440</v>
      </c>
      <c r="N17" s="38">
        <v>2030</v>
      </c>
      <c r="O17" s="38">
        <f t="shared" si="2"/>
        <v>40600</v>
      </c>
      <c r="P17" s="47">
        <v>40600</v>
      </c>
    </row>
    <row r="18" spans="1:16" s="47" customFormat="1" ht="25.5" x14ac:dyDescent="0.25">
      <c r="A18" s="38">
        <v>10</v>
      </c>
      <c r="B18" s="39" t="s">
        <v>37</v>
      </c>
      <c r="C18" s="39" t="s">
        <v>37</v>
      </c>
      <c r="D18" s="40" t="s">
        <v>27</v>
      </c>
      <c r="E18" s="41">
        <v>3857</v>
      </c>
      <c r="F18" s="42">
        <v>15</v>
      </c>
      <c r="G18" s="43">
        <f t="shared" si="0"/>
        <v>57855</v>
      </c>
      <c r="H18" s="44"/>
      <c r="I18" s="45"/>
      <c r="J18" s="45"/>
      <c r="K18" s="46"/>
      <c r="L18" s="38">
        <v>3855</v>
      </c>
      <c r="M18" s="38">
        <f t="shared" si="1"/>
        <v>57825</v>
      </c>
      <c r="N18" s="38">
        <v>2030</v>
      </c>
      <c r="O18" s="38">
        <f t="shared" si="2"/>
        <v>30450</v>
      </c>
      <c r="P18" s="47">
        <v>30450</v>
      </c>
    </row>
    <row r="19" spans="1:16" s="47" customFormat="1" ht="25.5" x14ac:dyDescent="0.25">
      <c r="A19" s="38">
        <v>11</v>
      </c>
      <c r="B19" s="39" t="s">
        <v>38</v>
      </c>
      <c r="C19" s="39" t="s">
        <v>38</v>
      </c>
      <c r="D19" s="40" t="s">
        <v>27</v>
      </c>
      <c r="E19" s="41">
        <v>3857</v>
      </c>
      <c r="F19" s="42">
        <v>25</v>
      </c>
      <c r="G19" s="43">
        <f t="shared" si="0"/>
        <v>96425</v>
      </c>
      <c r="H19" s="44"/>
      <c r="I19" s="45"/>
      <c r="J19" s="45"/>
      <c r="K19" s="46"/>
      <c r="L19" s="38">
        <v>3855</v>
      </c>
      <c r="M19" s="38">
        <f t="shared" si="1"/>
        <v>96375</v>
      </c>
      <c r="N19" s="38">
        <v>2030</v>
      </c>
      <c r="O19" s="38">
        <f t="shared" si="2"/>
        <v>50750</v>
      </c>
      <c r="P19" s="47">
        <v>50750</v>
      </c>
    </row>
    <row r="20" spans="1:16" s="47" customFormat="1" ht="51" x14ac:dyDescent="0.25">
      <c r="A20" s="38">
        <v>12</v>
      </c>
      <c r="B20" s="39" t="s">
        <v>39</v>
      </c>
      <c r="C20" s="39" t="s">
        <v>39</v>
      </c>
      <c r="D20" s="40" t="s">
        <v>27</v>
      </c>
      <c r="E20" s="41">
        <v>5544</v>
      </c>
      <c r="F20" s="42">
        <v>15</v>
      </c>
      <c r="G20" s="43">
        <f t="shared" si="0"/>
        <v>83160</v>
      </c>
      <c r="H20" s="44"/>
      <c r="I20" s="45"/>
      <c r="J20" s="45"/>
      <c r="K20" s="46"/>
      <c r="L20" s="38">
        <v>5542</v>
      </c>
      <c r="M20" s="38">
        <f t="shared" si="1"/>
        <v>83130</v>
      </c>
      <c r="N20" s="38">
        <v>2650</v>
      </c>
      <c r="O20" s="38">
        <f t="shared" si="2"/>
        <v>39750</v>
      </c>
      <c r="P20" s="47">
        <v>39750</v>
      </c>
    </row>
    <row r="21" spans="1:16" s="47" customFormat="1" ht="51" x14ac:dyDescent="0.25">
      <c r="A21" s="38">
        <v>13</v>
      </c>
      <c r="B21" s="39" t="s">
        <v>40</v>
      </c>
      <c r="C21" s="39" t="s">
        <v>40</v>
      </c>
      <c r="D21" s="40" t="s">
        <v>27</v>
      </c>
      <c r="E21" s="41">
        <v>6867</v>
      </c>
      <c r="F21" s="42">
        <v>25</v>
      </c>
      <c r="G21" s="43">
        <f t="shared" si="0"/>
        <v>171675</v>
      </c>
      <c r="H21" s="44"/>
      <c r="I21" s="45"/>
      <c r="J21" s="45"/>
      <c r="K21" s="46"/>
      <c r="L21" s="38">
        <v>6865</v>
      </c>
      <c r="M21" s="38">
        <f t="shared" si="1"/>
        <v>171625</v>
      </c>
      <c r="N21" s="38">
        <v>2925</v>
      </c>
      <c r="O21" s="38">
        <f t="shared" si="2"/>
        <v>73125</v>
      </c>
      <c r="P21" s="47">
        <v>73125</v>
      </c>
    </row>
    <row r="22" spans="1:16" s="47" customFormat="1" ht="51" x14ac:dyDescent="0.25">
      <c r="A22" s="38">
        <v>14</v>
      </c>
      <c r="B22" s="39" t="s">
        <v>40</v>
      </c>
      <c r="C22" s="39" t="s">
        <v>40</v>
      </c>
      <c r="D22" s="40" t="s">
        <v>27</v>
      </c>
      <c r="E22" s="41">
        <v>6867</v>
      </c>
      <c r="F22" s="42">
        <v>10</v>
      </c>
      <c r="G22" s="43">
        <f t="shared" si="0"/>
        <v>68670</v>
      </c>
      <c r="H22" s="44"/>
      <c r="I22" s="45"/>
      <c r="J22" s="45"/>
      <c r="K22" s="46"/>
      <c r="L22" s="38">
        <v>6865</v>
      </c>
      <c r="M22" s="38">
        <f t="shared" si="1"/>
        <v>68650</v>
      </c>
      <c r="N22" s="38">
        <v>2925</v>
      </c>
      <c r="O22" s="38">
        <f t="shared" si="2"/>
        <v>29250</v>
      </c>
      <c r="P22" s="47">
        <v>29250</v>
      </c>
    </row>
    <row r="23" spans="1:16" s="47" customFormat="1" ht="63.75" x14ac:dyDescent="0.25">
      <c r="A23" s="38">
        <v>15</v>
      </c>
      <c r="B23" s="39" t="s">
        <v>41</v>
      </c>
      <c r="C23" s="39" t="s">
        <v>41</v>
      </c>
      <c r="D23" s="40" t="s">
        <v>27</v>
      </c>
      <c r="E23" s="41">
        <v>9079</v>
      </c>
      <c r="F23" s="42">
        <v>10</v>
      </c>
      <c r="G23" s="43">
        <f t="shared" si="0"/>
        <v>90790</v>
      </c>
      <c r="H23" s="44"/>
      <c r="I23" s="45"/>
      <c r="J23" s="45"/>
      <c r="K23" s="46"/>
      <c r="L23" s="38">
        <v>9077</v>
      </c>
      <c r="M23" s="38">
        <f t="shared" si="1"/>
        <v>90770</v>
      </c>
      <c r="N23" s="38">
        <v>4700</v>
      </c>
      <c r="O23" s="38">
        <f t="shared" si="2"/>
        <v>47000</v>
      </c>
      <c r="P23" s="47">
        <v>47000</v>
      </c>
    </row>
    <row r="24" spans="1:16" s="47" customFormat="1" ht="25.5" x14ac:dyDescent="0.25">
      <c r="A24" s="38">
        <v>16</v>
      </c>
      <c r="B24" s="39" t="s">
        <v>42</v>
      </c>
      <c r="C24" s="39" t="s">
        <v>42</v>
      </c>
      <c r="D24" s="40" t="s">
        <v>27</v>
      </c>
      <c r="E24" s="41">
        <v>3108</v>
      </c>
      <c r="F24" s="42">
        <v>30</v>
      </c>
      <c r="G24" s="43">
        <f t="shared" si="0"/>
        <v>93240</v>
      </c>
      <c r="H24" s="44"/>
      <c r="I24" s="45"/>
      <c r="J24" s="45"/>
      <c r="K24" s="46"/>
      <c r="L24" s="38">
        <v>3106</v>
      </c>
      <c r="M24" s="38">
        <f t="shared" si="1"/>
        <v>93180</v>
      </c>
      <c r="N24" s="38">
        <v>2550</v>
      </c>
      <c r="O24" s="38">
        <f t="shared" si="2"/>
        <v>76500</v>
      </c>
      <c r="P24" s="47">
        <v>76500</v>
      </c>
    </row>
    <row r="25" spans="1:16" s="47" customFormat="1" ht="38.25" x14ac:dyDescent="0.25">
      <c r="A25" s="38">
        <v>17</v>
      </c>
      <c r="B25" s="39" t="s">
        <v>43</v>
      </c>
      <c r="C25" s="39" t="s">
        <v>43</v>
      </c>
      <c r="D25" s="40" t="s">
        <v>27</v>
      </c>
      <c r="E25" s="41">
        <v>3612</v>
      </c>
      <c r="F25" s="42">
        <v>10</v>
      </c>
      <c r="G25" s="43">
        <f t="shared" si="0"/>
        <v>36120</v>
      </c>
      <c r="H25" s="44"/>
      <c r="I25" s="45"/>
      <c r="J25" s="45"/>
      <c r="K25" s="46"/>
      <c r="L25" s="38">
        <v>3610</v>
      </c>
      <c r="M25" s="38">
        <f t="shared" si="1"/>
        <v>36100</v>
      </c>
      <c r="N25" s="38">
        <v>1245</v>
      </c>
      <c r="O25" s="38">
        <f t="shared" si="2"/>
        <v>12450</v>
      </c>
      <c r="P25" s="47">
        <v>12450</v>
      </c>
    </row>
    <row r="26" spans="1:16" s="47" customFormat="1" ht="51" x14ac:dyDescent="0.25">
      <c r="A26" s="38">
        <v>18</v>
      </c>
      <c r="B26" s="39" t="s">
        <v>44</v>
      </c>
      <c r="C26" s="39" t="s">
        <v>44</v>
      </c>
      <c r="D26" s="40" t="s">
        <v>27</v>
      </c>
      <c r="E26" s="41">
        <v>8652</v>
      </c>
      <c r="F26" s="42">
        <v>30</v>
      </c>
      <c r="G26" s="43">
        <f t="shared" si="0"/>
        <v>259560</v>
      </c>
      <c r="H26" s="44"/>
      <c r="I26" s="45"/>
      <c r="J26" s="45"/>
      <c r="K26" s="46"/>
      <c r="L26" s="38">
        <v>8650</v>
      </c>
      <c r="M26" s="38">
        <f t="shared" si="1"/>
        <v>259500</v>
      </c>
      <c r="N26" s="38">
        <v>4055</v>
      </c>
      <c r="O26" s="38">
        <f t="shared" si="2"/>
        <v>121650</v>
      </c>
      <c r="P26" s="47">
        <v>121650</v>
      </c>
    </row>
    <row r="27" spans="1:16" s="47" customFormat="1" ht="51" x14ac:dyDescent="0.25">
      <c r="A27" s="38">
        <v>19</v>
      </c>
      <c r="B27" s="39" t="s">
        <v>45</v>
      </c>
      <c r="C27" s="39" t="s">
        <v>45</v>
      </c>
      <c r="D27" s="40" t="s">
        <v>27</v>
      </c>
      <c r="E27" s="41">
        <v>8652</v>
      </c>
      <c r="F27" s="42">
        <v>30</v>
      </c>
      <c r="G27" s="43">
        <f t="shared" si="0"/>
        <v>259560</v>
      </c>
      <c r="H27" s="44"/>
      <c r="I27" s="45"/>
      <c r="J27" s="45"/>
      <c r="K27" s="46"/>
      <c r="L27" s="38">
        <v>8650</v>
      </c>
      <c r="M27" s="38">
        <f t="shared" si="1"/>
        <v>259500</v>
      </c>
      <c r="N27" s="38">
        <v>4055</v>
      </c>
      <c r="O27" s="38">
        <f t="shared" si="2"/>
        <v>121650</v>
      </c>
      <c r="P27" s="47">
        <v>121650</v>
      </c>
    </row>
    <row r="28" spans="1:16" s="47" customFormat="1" ht="51" x14ac:dyDescent="0.25">
      <c r="A28" s="38">
        <v>20</v>
      </c>
      <c r="B28" s="39" t="s">
        <v>46</v>
      </c>
      <c r="C28" s="39" t="s">
        <v>46</v>
      </c>
      <c r="D28" s="40" t="s">
        <v>27</v>
      </c>
      <c r="E28" s="41">
        <v>10374</v>
      </c>
      <c r="F28" s="42">
        <v>10</v>
      </c>
      <c r="G28" s="43">
        <f t="shared" si="0"/>
        <v>103740</v>
      </c>
      <c r="H28" s="44"/>
      <c r="I28" s="45"/>
      <c r="J28" s="45"/>
      <c r="K28" s="46"/>
      <c r="L28" s="38">
        <v>10372</v>
      </c>
      <c r="M28" s="38">
        <f t="shared" si="1"/>
        <v>103720</v>
      </c>
      <c r="N28" s="38">
        <v>4055</v>
      </c>
      <c r="O28" s="38">
        <f t="shared" si="2"/>
        <v>40550</v>
      </c>
      <c r="P28" s="47">
        <v>40550</v>
      </c>
    </row>
    <row r="29" spans="1:16" s="47" customFormat="1" ht="25.5" x14ac:dyDescent="0.25">
      <c r="A29" s="38">
        <v>21</v>
      </c>
      <c r="B29" s="39" t="s">
        <v>47</v>
      </c>
      <c r="C29" s="39" t="s">
        <v>47</v>
      </c>
      <c r="D29" s="40" t="s">
        <v>27</v>
      </c>
      <c r="E29" s="41">
        <v>4648</v>
      </c>
      <c r="F29" s="42">
        <v>30</v>
      </c>
      <c r="G29" s="43">
        <f t="shared" si="0"/>
        <v>139440</v>
      </c>
      <c r="H29" s="44"/>
      <c r="I29" s="45"/>
      <c r="J29" s="45"/>
      <c r="K29" s="46"/>
      <c r="L29" s="38">
        <v>4646</v>
      </c>
      <c r="M29" s="38">
        <f t="shared" si="1"/>
        <v>139380</v>
      </c>
      <c r="N29" s="38">
        <v>2340</v>
      </c>
      <c r="O29" s="38">
        <f t="shared" si="2"/>
        <v>70200</v>
      </c>
      <c r="P29" s="47">
        <v>70200</v>
      </c>
    </row>
    <row r="30" spans="1:16" s="47" customFormat="1" ht="38.25" x14ac:dyDescent="0.25">
      <c r="A30" s="38">
        <v>22</v>
      </c>
      <c r="B30" s="39" t="s">
        <v>48</v>
      </c>
      <c r="C30" s="39" t="s">
        <v>48</v>
      </c>
      <c r="D30" s="40" t="s">
        <v>27</v>
      </c>
      <c r="E30" s="41">
        <v>4060</v>
      </c>
      <c r="F30" s="42">
        <v>30</v>
      </c>
      <c r="G30" s="43">
        <f t="shared" si="0"/>
        <v>121800</v>
      </c>
      <c r="H30" s="44"/>
      <c r="I30" s="45"/>
      <c r="J30" s="45"/>
      <c r="K30" s="46"/>
      <c r="L30" s="38">
        <v>4056</v>
      </c>
      <c r="M30" s="38">
        <f t="shared" si="1"/>
        <v>121680</v>
      </c>
      <c r="N30" s="38">
        <v>2030</v>
      </c>
      <c r="O30" s="38">
        <f t="shared" si="2"/>
        <v>60900</v>
      </c>
      <c r="P30" s="47">
        <v>60900</v>
      </c>
    </row>
    <row r="31" spans="1:16" s="47" customFormat="1" ht="25.5" x14ac:dyDescent="0.25">
      <c r="A31" s="38">
        <v>23</v>
      </c>
      <c r="B31" s="39" t="s">
        <v>49</v>
      </c>
      <c r="C31" s="39" t="s">
        <v>49</v>
      </c>
      <c r="D31" s="40" t="s">
        <v>27</v>
      </c>
      <c r="E31" s="41">
        <v>29400</v>
      </c>
      <c r="F31" s="42">
        <v>10</v>
      </c>
      <c r="G31" s="43">
        <f t="shared" si="0"/>
        <v>294000</v>
      </c>
      <c r="H31" s="44"/>
      <c r="I31" s="45"/>
      <c r="J31" s="45"/>
      <c r="K31" s="46"/>
      <c r="L31" s="38">
        <v>29396</v>
      </c>
      <c r="M31" s="38">
        <f t="shared" si="1"/>
        <v>293960</v>
      </c>
      <c r="N31" s="38">
        <v>9800</v>
      </c>
      <c r="O31" s="38">
        <f t="shared" si="2"/>
        <v>98000</v>
      </c>
      <c r="P31" s="47">
        <v>98000</v>
      </c>
    </row>
    <row r="32" spans="1:16" s="37" customFormat="1" ht="38.25" x14ac:dyDescent="0.25">
      <c r="A32" s="28">
        <v>24</v>
      </c>
      <c r="B32" s="29" t="s">
        <v>50</v>
      </c>
      <c r="C32" s="29" t="s">
        <v>50</v>
      </c>
      <c r="D32" s="30" t="s">
        <v>27</v>
      </c>
      <c r="E32" s="31">
        <v>112000</v>
      </c>
      <c r="F32" s="32">
        <v>10</v>
      </c>
      <c r="G32" s="33">
        <f t="shared" si="0"/>
        <v>1120000</v>
      </c>
      <c r="H32" s="34"/>
      <c r="I32" s="35"/>
      <c r="J32" s="35"/>
      <c r="K32" s="36"/>
      <c r="L32" s="28">
        <v>111900</v>
      </c>
      <c r="M32" s="28">
        <f t="shared" si="1"/>
        <v>1119000</v>
      </c>
      <c r="N32" s="28"/>
      <c r="O32" s="28">
        <f t="shared" si="2"/>
        <v>0</v>
      </c>
    </row>
    <row r="33" spans="1:16" s="37" customFormat="1" ht="25.5" x14ac:dyDescent="0.25">
      <c r="A33" s="28">
        <v>25</v>
      </c>
      <c r="B33" s="29" t="s">
        <v>51</v>
      </c>
      <c r="C33" s="29" t="s">
        <v>51</v>
      </c>
      <c r="D33" s="30" t="s">
        <v>27</v>
      </c>
      <c r="E33" s="31">
        <v>21140</v>
      </c>
      <c r="F33" s="32">
        <v>5</v>
      </c>
      <c r="G33" s="33">
        <f t="shared" si="0"/>
        <v>105700</v>
      </c>
      <c r="H33" s="34"/>
      <c r="I33" s="35"/>
      <c r="J33" s="35"/>
      <c r="K33" s="36"/>
      <c r="L33" s="28">
        <v>21135</v>
      </c>
      <c r="M33" s="28">
        <f t="shared" si="1"/>
        <v>105675</v>
      </c>
      <c r="N33" s="28"/>
      <c r="O33" s="28">
        <f t="shared" si="2"/>
        <v>0</v>
      </c>
    </row>
    <row r="34" spans="1:16" s="47" customFormat="1" ht="25.5" x14ac:dyDescent="0.25">
      <c r="A34" s="38">
        <v>26</v>
      </c>
      <c r="B34" s="39" t="s">
        <v>52</v>
      </c>
      <c r="C34" s="39" t="s">
        <v>52</v>
      </c>
      <c r="D34" s="40" t="s">
        <v>27</v>
      </c>
      <c r="E34" s="41">
        <v>4648</v>
      </c>
      <c r="F34" s="42">
        <v>60</v>
      </c>
      <c r="G34" s="43">
        <f t="shared" si="0"/>
        <v>278880</v>
      </c>
      <c r="H34" s="44"/>
      <c r="I34" s="45"/>
      <c r="J34" s="45"/>
      <c r="K34" s="46"/>
      <c r="L34" s="38">
        <v>4646</v>
      </c>
      <c r="M34" s="38">
        <f t="shared" si="1"/>
        <v>278760</v>
      </c>
      <c r="N34" s="38">
        <v>860</v>
      </c>
      <c r="O34" s="38">
        <f t="shared" si="2"/>
        <v>51600</v>
      </c>
      <c r="P34" s="47">
        <v>51600</v>
      </c>
    </row>
    <row r="35" spans="1:16" s="47" customFormat="1" ht="18.75" x14ac:dyDescent="0.25">
      <c r="A35" s="38">
        <v>27</v>
      </c>
      <c r="B35" s="39" t="s">
        <v>53</v>
      </c>
      <c r="C35" s="39" t="s">
        <v>53</v>
      </c>
      <c r="D35" s="40" t="s">
        <v>27</v>
      </c>
      <c r="E35" s="41">
        <v>5200</v>
      </c>
      <c r="F35" s="42">
        <v>50</v>
      </c>
      <c r="G35" s="43">
        <f t="shared" si="0"/>
        <v>260000</v>
      </c>
      <c r="H35" s="44"/>
      <c r="I35" s="45"/>
      <c r="J35" s="45"/>
      <c r="K35" s="46"/>
      <c r="L35" s="38">
        <v>5198</v>
      </c>
      <c r="M35" s="38">
        <f t="shared" si="1"/>
        <v>259900</v>
      </c>
      <c r="N35" s="38">
        <v>3120</v>
      </c>
      <c r="O35" s="38">
        <f t="shared" si="2"/>
        <v>156000</v>
      </c>
      <c r="P35" s="47">
        <v>156000</v>
      </c>
    </row>
    <row r="36" spans="1:16" s="47" customFormat="1" ht="18.75" x14ac:dyDescent="0.25">
      <c r="A36" s="38">
        <v>28</v>
      </c>
      <c r="B36" s="39" t="s">
        <v>54</v>
      </c>
      <c r="C36" s="39" t="s">
        <v>54</v>
      </c>
      <c r="D36" s="40" t="s">
        <v>27</v>
      </c>
      <c r="E36" s="41">
        <v>5200</v>
      </c>
      <c r="F36" s="42">
        <v>50</v>
      </c>
      <c r="G36" s="43">
        <f t="shared" si="0"/>
        <v>260000</v>
      </c>
      <c r="H36" s="44"/>
      <c r="I36" s="45"/>
      <c r="J36" s="45"/>
      <c r="K36" s="46"/>
      <c r="L36" s="38">
        <v>5198</v>
      </c>
      <c r="M36" s="38">
        <f t="shared" si="1"/>
        <v>259900</v>
      </c>
      <c r="N36" s="38">
        <v>3120</v>
      </c>
      <c r="O36" s="38">
        <f t="shared" si="2"/>
        <v>156000</v>
      </c>
      <c r="P36" s="47">
        <v>156000</v>
      </c>
    </row>
    <row r="37" spans="1:16" s="47" customFormat="1" ht="18.75" x14ac:dyDescent="0.25">
      <c r="A37" s="38">
        <v>29</v>
      </c>
      <c r="B37" s="39" t="s">
        <v>55</v>
      </c>
      <c r="C37" s="39" t="s">
        <v>55</v>
      </c>
      <c r="D37" s="40" t="s">
        <v>27</v>
      </c>
      <c r="E37" s="41">
        <v>4650</v>
      </c>
      <c r="F37" s="42">
        <v>30</v>
      </c>
      <c r="G37" s="43">
        <f t="shared" si="0"/>
        <v>139500</v>
      </c>
      <c r="H37" s="44"/>
      <c r="I37" s="45"/>
      <c r="J37" s="45"/>
      <c r="K37" s="46"/>
      <c r="L37" s="38">
        <v>4648</v>
      </c>
      <c r="M37" s="38">
        <f t="shared" si="1"/>
        <v>139440</v>
      </c>
      <c r="N37" s="38">
        <v>2030</v>
      </c>
      <c r="O37" s="38">
        <f t="shared" si="2"/>
        <v>60900</v>
      </c>
      <c r="P37" s="47">
        <v>60900</v>
      </c>
    </row>
    <row r="38" spans="1:16" ht="33" customHeight="1" x14ac:dyDescent="0.25">
      <c r="A38" s="9"/>
      <c r="B38" s="11" t="s">
        <v>14</v>
      </c>
      <c r="C38" s="9"/>
      <c r="D38" s="9"/>
      <c r="E38" s="9"/>
      <c r="F38" s="10"/>
      <c r="G38" s="12">
        <f>SUM(G9:G37)</f>
        <v>6472055</v>
      </c>
      <c r="H38" s="9"/>
      <c r="I38" s="9"/>
      <c r="J38" s="9"/>
      <c r="K38" s="9"/>
      <c r="L38" s="9"/>
      <c r="M38" s="12">
        <f>SUM(M9:M37)</f>
        <v>6468896</v>
      </c>
      <c r="N38" s="9"/>
      <c r="O38" s="12">
        <f>SUM(O9:O37)</f>
        <v>2305715</v>
      </c>
      <c r="P38" s="1">
        <f>SUM(P9:P37)</f>
        <v>2305715</v>
      </c>
    </row>
    <row r="39" spans="1:16" x14ac:dyDescent="0.25">
      <c r="M39" s="1">
        <v>6468896</v>
      </c>
      <c r="O39" s="17">
        <v>2305715</v>
      </c>
    </row>
    <row r="40" spans="1:16" x14ac:dyDescent="0.25">
      <c r="B40" s="14" t="s">
        <v>15</v>
      </c>
      <c r="C40" s="15" t="s">
        <v>16</v>
      </c>
      <c r="D40" s="47"/>
      <c r="E40" s="1" t="s">
        <v>57</v>
      </c>
      <c r="G40" s="4">
        <f>O9+O10+O11+O12+O13+O14+O15+O16+O17+O18+O19+O20+O21+O22+O23+O24+O25+O26+O27+O28+O29+O30+O31+O34+O35+O36+O37</f>
        <v>2305715</v>
      </c>
    </row>
    <row r="41" spans="1:16" x14ac:dyDescent="0.25">
      <c r="B41" s="14"/>
      <c r="C41" s="15"/>
      <c r="D41" s="37"/>
      <c r="E41" s="1" t="s">
        <v>56</v>
      </c>
      <c r="G41" s="4">
        <f>M32+M33</f>
        <v>1224675</v>
      </c>
    </row>
    <row r="42" spans="1:16" x14ac:dyDescent="0.25">
      <c r="B42" s="14" t="s">
        <v>25</v>
      </c>
      <c r="C42" s="15" t="s">
        <v>26</v>
      </c>
      <c r="G42" s="48">
        <f>G40+G41</f>
        <v>3530390</v>
      </c>
    </row>
    <row r="44" spans="1:16" x14ac:dyDescent="0.25">
      <c r="B44" s="2" t="s">
        <v>23</v>
      </c>
      <c r="C44" s="1" t="s">
        <v>24</v>
      </c>
    </row>
    <row r="46" spans="1:16" x14ac:dyDescent="0.25">
      <c r="G46" s="4">
        <v>6472055</v>
      </c>
    </row>
  </sheetData>
  <sortState ref="C3:G12">
    <sortCondition ref="C3"/>
  </sortState>
  <mergeCells count="15">
    <mergeCell ref="A4:I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L6:M7"/>
    <mergeCell ref="N6:O7"/>
    <mergeCell ref="A8:K8"/>
    <mergeCell ref="J6:J7"/>
    <mergeCell ref="K6:K7"/>
  </mergeCells>
  <pageMargins left="0.27559055118110237" right="0.19685039370078741" top="0.31496062992125984" bottom="0.19685039370078741" header="0.31496062992125984" footer="0.19685039370078741"/>
  <pageSetup paperSize="9" scale="6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2021-09-15T13:29:45Z</dcterms:modified>
</cp:coreProperties>
</file>