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Техспец -Последний" sheetId="4" r:id="rId1"/>
  </sheets>
  <calcPr calcId="162913"/>
</workbook>
</file>

<file path=xl/calcChain.xml><?xml version="1.0" encoding="utf-8"?>
<calcChain xmlns="http://schemas.openxmlformats.org/spreadsheetml/2006/main">
  <c r="W18" i="4" l="1"/>
  <c r="S17" i="4"/>
  <c r="Q17" i="4"/>
  <c r="O17" i="4"/>
  <c r="M17" i="4"/>
  <c r="W17" i="4"/>
  <c r="W16" i="4"/>
  <c r="V16" i="4"/>
  <c r="W15" i="4"/>
  <c r="V15" i="4"/>
  <c r="W14" i="4"/>
  <c r="V14" i="4"/>
  <c r="W11" i="4"/>
  <c r="V11" i="4"/>
  <c r="W9" i="4"/>
  <c r="U16" i="4"/>
  <c r="S16" i="4"/>
  <c r="M16" i="4"/>
  <c r="G16" i="4"/>
  <c r="Q15" i="4"/>
  <c r="G15" i="4"/>
  <c r="M14" i="4"/>
  <c r="G14" i="4"/>
  <c r="G17" i="4" s="1"/>
  <c r="M11" i="4"/>
  <c r="G11" i="4"/>
  <c r="G10" i="4"/>
  <c r="S9" i="4"/>
  <c r="O9" i="4"/>
  <c r="M9" i="4"/>
  <c r="G9" i="4"/>
  <c r="G12" i="4" s="1"/>
</calcChain>
</file>

<file path=xl/sharedStrings.xml><?xml version="1.0" encoding="utf-8"?>
<sst xmlns="http://schemas.openxmlformats.org/spreadsheetml/2006/main" count="90" uniqueCount="55">
  <si>
    <t>№ лота</t>
  </si>
  <si>
    <t xml:space="preserve">    Международное непатентованное название изделия медицинского назначения</t>
  </si>
  <si>
    <t xml:space="preserve">Полная характеристика (описание) товаров (с указанием формы выпуска и дозировки) </t>
  </si>
  <si>
    <t>Ед.изм.</t>
  </si>
  <si>
    <t>Цена</t>
  </si>
  <si>
    <t>Сумма, выделенная для закупа</t>
  </si>
  <si>
    <t>Условие платежа</t>
  </si>
  <si>
    <t>Место поставки</t>
  </si>
  <si>
    <t>Условие поставки</t>
  </si>
  <si>
    <t>Срок поставки</t>
  </si>
  <si>
    <t>Перечисление</t>
  </si>
  <si>
    <t>Итого:</t>
  </si>
  <si>
    <t>Глав врач:</t>
  </si>
  <si>
    <t>Махмутов Н.Т.</t>
  </si>
  <si>
    <t>ТО, Г.Туркестан ул.Нышанова 18/А</t>
  </si>
  <si>
    <t>шт</t>
  </si>
  <si>
    <t>кол-во</t>
  </si>
  <si>
    <t>Намазбай Г.</t>
  </si>
  <si>
    <t>по заявке заказчика  до 31.12.2022 года</t>
  </si>
  <si>
    <t>Изделия медицинского назначения</t>
  </si>
  <si>
    <t>Контур дыхательный</t>
  </si>
  <si>
    <t>до склада по заявке заказчика заказчика 20 дней после заявки</t>
  </si>
  <si>
    <t>Лекарственные средства</t>
  </si>
  <si>
    <t xml:space="preserve">Трамин </t>
  </si>
  <si>
    <t>Раствор для инъекций 500 мг/мл 5 мл</t>
  </si>
  <si>
    <t>Тетрациклин</t>
  </si>
  <si>
    <t>мазь 1% 10г</t>
  </si>
  <si>
    <t xml:space="preserve">Аминовен инфант </t>
  </si>
  <si>
    <t>раствор для инфузий 10 % 100 мл</t>
  </si>
  <si>
    <t>ампула</t>
  </si>
  <si>
    <t>туба</t>
  </si>
  <si>
    <t>флакон</t>
  </si>
  <si>
    <t>Премикат</t>
  </si>
  <si>
    <t>Премикат (Premicath) – 1 Fr рентгеноконтрастный полиуретановый катетер для долгосрочного венозного доступа (до 30 дней) у недоношенных новорожденных (от 500 грамм) детей.расщепляемая игла
– короткая внутривенная канюля Биофлоу (Bioflow), код 100.хх
– расщепляемая внутривенная канюля Майкрофлэш</t>
  </si>
  <si>
    <t>SLE 5000 код 4609810 Размер 1,6м. Дыхательный контур Flextube 1,6с с одним проводом обогрева, влагосборником, дополнительным шлангом 0,8м портами 7,6мм ограничетелем потока, линией мониторинга и самозаполняющейся камерой увлажнителя, диаметр 10мм, для аппарата SLE 4000/5000</t>
  </si>
  <si>
    <t xml:space="preserve"> Yтип 1500 взрослый </t>
  </si>
  <si>
    <t>Количество (объем) закупаемых 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   на 2022год   ГКП на ПХВ "Областной перинатальный центр №3"</t>
  </si>
  <si>
    <t>вр 06:30  09.02.2022 ТОО "Фарм Орда"</t>
  </si>
  <si>
    <t>вр 13:00  07.02.2022  ТОО "GT Pharma"</t>
  </si>
  <si>
    <t>вр 14:15  08.02.2022  ТОО "Новомед Кз"</t>
  </si>
  <si>
    <t>вр 16:05  04.02.2022 ТОО "ARMED PHARM"</t>
  </si>
  <si>
    <t>Сумма</t>
  </si>
  <si>
    <t>вр 09:30  09.02.2022  ТОО "SM Global.kz"</t>
  </si>
  <si>
    <t>Приложение №3</t>
  </si>
  <si>
    <t>ВСЕГО ИТОГО</t>
  </si>
  <si>
    <t>к протоколу №3</t>
  </si>
  <si>
    <t>Кекилова А.</t>
  </si>
  <si>
    <t>Старшая медсестра:</t>
  </si>
  <si>
    <t>Зав отделением детской реанимации:</t>
  </si>
  <si>
    <t>Абдухамидова Ф.</t>
  </si>
  <si>
    <t>Старший медбрат:</t>
  </si>
  <si>
    <t>Э.Муталипов</t>
  </si>
  <si>
    <t>Экономист:</t>
  </si>
  <si>
    <t>Абдулкасымова М.</t>
  </si>
  <si>
    <t>Провизор-фармацевт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</si>
</sst>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horizontal="center"/>
    </xf>
    <xf numFmtId="0" fontId="5" fillId="0" borderId="0"/>
    <xf numFmtId="0" fontId="11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7" fillId="0" borderId="0" xfId="0" applyFont="1"/>
    <xf numFmtId="4" fontId="2" fillId="0" borderId="0" xfId="0" applyNumberFormat="1" applyFont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wrapText="1"/>
    </xf>
    <xf numFmtId="0" fontId="7" fillId="0" borderId="0" xfId="0" applyFont="1" applyBorder="1"/>
    <xf numFmtId="0" fontId="2" fillId="0" borderId="0" xfId="0" applyFont="1" applyFill="1"/>
    <xf numFmtId="0" fontId="2" fillId="0" borderId="1" xfId="0" applyFont="1" applyBorder="1"/>
    <xf numFmtId="0" fontId="2" fillId="0" borderId="3" xfId="0" applyFont="1" applyBorder="1"/>
    <xf numFmtId="14" fontId="2" fillId="0" borderId="0" xfId="0" applyNumberFormat="1" applyFont="1" applyAlignment="1">
      <alignment wrapText="1"/>
    </xf>
    <xf numFmtId="0" fontId="2" fillId="0" borderId="7" xfId="0" applyFont="1" applyBorder="1"/>
    <xf numFmtId="0" fontId="8" fillId="0" borderId="3" xfId="0" applyFont="1" applyBorder="1" applyAlignment="1">
      <alignment wrapText="1"/>
    </xf>
    <xf numFmtId="4" fontId="8" fillId="0" borderId="3" xfId="0" applyNumberFormat="1" applyFont="1" applyBorder="1"/>
    <xf numFmtId="0" fontId="2" fillId="0" borderId="8" xfId="0" applyFont="1" applyFill="1" applyBorder="1"/>
    <xf numFmtId="4" fontId="2" fillId="0" borderId="8" xfId="0" applyNumberFormat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horizontal="left" vertical="center" wrapText="1" indent="1"/>
    </xf>
    <xf numFmtId="0" fontId="14" fillId="0" borderId="1" xfId="0" applyFont="1" applyBorder="1"/>
    <xf numFmtId="0" fontId="13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3" borderId="1" xfId="3" applyNumberFormat="1" applyFont="1" applyFill="1" applyBorder="1" applyAlignment="1">
      <alignment horizontal="left" wrapText="1"/>
    </xf>
    <xf numFmtId="4" fontId="8" fillId="0" borderId="8" xfId="0" applyNumberFormat="1" applyFont="1" applyBorder="1"/>
    <xf numFmtId="0" fontId="10" fillId="0" borderId="1" xfId="0" applyFont="1" applyBorder="1" applyAlignment="1"/>
    <xf numFmtId="0" fontId="2" fillId="0" borderId="3" xfId="0" applyFont="1" applyBorder="1" applyAlignment="1">
      <alignment horizontal="center" vertical="center"/>
    </xf>
    <xf numFmtId="0" fontId="2" fillId="4" borderId="1" xfId="0" applyFont="1" applyFill="1" applyBorder="1"/>
    <xf numFmtId="0" fontId="2" fillId="0" borderId="0" xfId="0" applyFont="1" applyAlignment="1">
      <alignment horizontal="right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 applyProtection="1">
      <alignment horizontal="center" vertical="center" wrapText="1"/>
    </xf>
    <xf numFmtId="4" fontId="4" fillId="0" borderId="9" xfId="1" applyNumberFormat="1" applyFont="1" applyFill="1" applyBorder="1" applyAlignment="1" applyProtection="1">
      <alignment horizontal="center" vertical="center" wrapText="1"/>
    </xf>
    <xf numFmtId="4" fontId="4" fillId="0" borderId="3" xfId="1" applyNumberFormat="1" applyFont="1" applyFill="1" applyBorder="1" applyAlignment="1" applyProtection="1">
      <alignment horizontal="center" vertical="center" wrapText="1"/>
    </xf>
    <xf numFmtId="4" fontId="6" fillId="0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1" xfId="2" applyFont="1" applyFill="1" applyBorder="1" applyAlignment="1" applyProtection="1">
      <alignment horizontal="center" vertical="center" wrapText="1" shrinkToFit="1"/>
      <protection locked="0"/>
    </xf>
    <xf numFmtId="0" fontId="8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</cellXfs>
  <cellStyles count="4">
    <cellStyle name="Обычный" xfId="0" builtinId="0"/>
    <cellStyle name="Обычный 2" xfId="1"/>
    <cellStyle name="Обычный 2 2" xfId="2"/>
    <cellStyle name="Обычный_Лист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"/>
  <sheetViews>
    <sheetView tabSelected="1" topLeftCell="G16" zoomScaleNormal="100" workbookViewId="0">
      <selection activeCell="R6" sqref="R6:S7"/>
    </sheetView>
  </sheetViews>
  <sheetFormatPr defaultRowHeight="15.75" x14ac:dyDescent="0.25"/>
  <cols>
    <col min="1" max="1" width="9.140625" style="1"/>
    <col min="2" max="2" width="26.85546875" style="2" customWidth="1"/>
    <col min="3" max="3" width="64.28515625" style="1" customWidth="1"/>
    <col min="4" max="4" width="14" style="1" customWidth="1"/>
    <col min="5" max="5" width="15.5703125" style="1" customWidth="1"/>
    <col min="6" max="6" width="20.140625" style="9" customWidth="1"/>
    <col min="7" max="7" width="15.85546875" style="4" customWidth="1"/>
    <col min="8" max="8" width="13.28515625" style="1" customWidth="1"/>
    <col min="9" max="9" width="15.140625" style="1" customWidth="1"/>
    <col min="10" max="10" width="12" style="1" customWidth="1"/>
    <col min="11" max="11" width="15.42578125" style="1" customWidth="1"/>
    <col min="12" max="12" width="10.85546875" style="1" customWidth="1"/>
    <col min="13" max="13" width="11.28515625" style="1" customWidth="1"/>
    <col min="14" max="14" width="9.140625" style="1"/>
    <col min="15" max="15" width="11.28515625" style="1" customWidth="1"/>
    <col min="16" max="16" width="12" style="1" customWidth="1"/>
    <col min="17" max="17" width="11.5703125" style="1" customWidth="1"/>
    <col min="18" max="19" width="11.140625" style="1" customWidth="1"/>
    <col min="20" max="20" width="9.140625" style="1"/>
    <col min="21" max="21" width="10.85546875" style="1" customWidth="1"/>
    <col min="22" max="22" width="9.140625" style="1"/>
    <col min="23" max="23" width="12.5703125" style="1" customWidth="1"/>
    <col min="24" max="16384" width="9.140625" style="1"/>
  </cols>
  <sheetData>
    <row r="1" spans="1:23" x14ac:dyDescent="0.25">
      <c r="I1" s="1" t="s">
        <v>43</v>
      </c>
    </row>
    <row r="2" spans="1:23" x14ac:dyDescent="0.25">
      <c r="I2" s="1" t="s">
        <v>45</v>
      </c>
    </row>
    <row r="3" spans="1:23" ht="23.25" customHeight="1" x14ac:dyDescent="0.25">
      <c r="B3" s="12">
        <v>44601</v>
      </c>
    </row>
    <row r="4" spans="1:23" s="3" customFormat="1" ht="31.5" customHeight="1" x14ac:dyDescent="0.2">
      <c r="A4" s="33" t="s">
        <v>36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23" s="8" customFormat="1" ht="12.75" x14ac:dyDescent="0.2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23" ht="15.75" customHeight="1" x14ac:dyDescent="0.25">
      <c r="A6" s="39" t="s">
        <v>0</v>
      </c>
      <c r="B6" s="40" t="s">
        <v>1</v>
      </c>
      <c r="C6" s="40" t="s">
        <v>2</v>
      </c>
      <c r="D6" s="40" t="s">
        <v>3</v>
      </c>
      <c r="E6" s="41" t="s">
        <v>16</v>
      </c>
      <c r="F6" s="42" t="s">
        <v>4</v>
      </c>
      <c r="G6" s="41" t="s">
        <v>5</v>
      </c>
      <c r="H6" s="44" t="s">
        <v>6</v>
      </c>
      <c r="I6" s="45" t="s">
        <v>7</v>
      </c>
      <c r="J6" s="38" t="s">
        <v>8</v>
      </c>
      <c r="K6" s="38" t="s">
        <v>9</v>
      </c>
      <c r="L6" s="46" t="s">
        <v>37</v>
      </c>
      <c r="M6" s="47"/>
      <c r="N6" s="46" t="s">
        <v>38</v>
      </c>
      <c r="O6" s="47"/>
      <c r="P6" s="46" t="s">
        <v>39</v>
      </c>
      <c r="Q6" s="47"/>
      <c r="R6" s="51" t="s">
        <v>40</v>
      </c>
      <c r="S6" s="51"/>
      <c r="T6" s="46" t="s">
        <v>42</v>
      </c>
      <c r="U6" s="47"/>
      <c r="V6" s="50" t="s">
        <v>44</v>
      </c>
      <c r="W6" s="50"/>
    </row>
    <row r="7" spans="1:23" s="3" customFormat="1" ht="42.75" customHeight="1" x14ac:dyDescent="0.2">
      <c r="A7" s="39"/>
      <c r="B7" s="40"/>
      <c r="C7" s="40"/>
      <c r="D7" s="40"/>
      <c r="E7" s="41"/>
      <c r="F7" s="43"/>
      <c r="G7" s="41"/>
      <c r="H7" s="44"/>
      <c r="I7" s="45"/>
      <c r="J7" s="38"/>
      <c r="K7" s="38"/>
      <c r="L7" s="48"/>
      <c r="M7" s="49"/>
      <c r="N7" s="48"/>
      <c r="O7" s="49"/>
      <c r="P7" s="48"/>
      <c r="Q7" s="49"/>
      <c r="R7" s="51"/>
      <c r="S7" s="51"/>
      <c r="T7" s="48"/>
      <c r="U7" s="49"/>
      <c r="V7" s="50"/>
      <c r="W7" s="50"/>
    </row>
    <row r="8" spans="1:23" ht="18.75" customHeight="1" x14ac:dyDescent="0.3">
      <c r="A8" s="35" t="s">
        <v>22</v>
      </c>
      <c r="B8" s="36"/>
      <c r="C8" s="36"/>
      <c r="D8" s="36"/>
      <c r="E8" s="36"/>
      <c r="F8" s="36"/>
      <c r="G8" s="36"/>
      <c r="H8" s="36"/>
      <c r="I8" s="36"/>
      <c r="J8" s="36"/>
      <c r="K8" s="37"/>
      <c r="L8" s="10" t="s">
        <v>4</v>
      </c>
      <c r="M8" s="10" t="s">
        <v>41</v>
      </c>
      <c r="N8" s="10" t="s">
        <v>4</v>
      </c>
      <c r="O8" s="10" t="s">
        <v>41</v>
      </c>
      <c r="P8" s="10" t="s">
        <v>4</v>
      </c>
      <c r="Q8" s="10" t="s">
        <v>41</v>
      </c>
      <c r="R8" s="10" t="s">
        <v>4</v>
      </c>
      <c r="S8" s="10" t="s">
        <v>41</v>
      </c>
      <c r="T8" s="10" t="s">
        <v>4</v>
      </c>
      <c r="U8" s="10" t="s">
        <v>41</v>
      </c>
      <c r="V8" s="10" t="s">
        <v>4</v>
      </c>
      <c r="W8" s="10" t="s">
        <v>41</v>
      </c>
    </row>
    <row r="9" spans="1:23" ht="77.25" x14ac:dyDescent="0.25">
      <c r="A9" s="30">
        <v>1</v>
      </c>
      <c r="B9" s="21" t="s">
        <v>23</v>
      </c>
      <c r="C9" s="18" t="s">
        <v>24</v>
      </c>
      <c r="D9" s="19" t="s">
        <v>29</v>
      </c>
      <c r="E9" s="20">
        <v>8000</v>
      </c>
      <c r="F9" s="20">
        <v>1124.8399999999999</v>
      </c>
      <c r="G9" s="17">
        <f>E9*F9</f>
        <v>8998720</v>
      </c>
      <c r="H9" s="5" t="s">
        <v>10</v>
      </c>
      <c r="I9" s="6" t="s">
        <v>14</v>
      </c>
      <c r="J9" s="6" t="s">
        <v>21</v>
      </c>
      <c r="K9" s="7" t="s">
        <v>18</v>
      </c>
      <c r="L9" s="20">
        <v>990</v>
      </c>
      <c r="M9" s="10">
        <f>E9*L9</f>
        <v>7920000</v>
      </c>
      <c r="N9" s="31">
        <v>1123</v>
      </c>
      <c r="O9" s="10">
        <f>E9*N9</f>
        <v>8984000</v>
      </c>
      <c r="P9" s="10"/>
      <c r="Q9" s="10"/>
      <c r="R9" s="10">
        <v>1010</v>
      </c>
      <c r="S9" s="10">
        <f>E9*R9</f>
        <v>8080000</v>
      </c>
      <c r="T9" s="10"/>
      <c r="U9" s="10"/>
      <c r="V9" s="31">
        <v>1123</v>
      </c>
      <c r="W9" s="10">
        <f>E9*V9</f>
        <v>8984000</v>
      </c>
    </row>
    <row r="10" spans="1:23" ht="77.25" x14ac:dyDescent="0.25">
      <c r="A10" s="30">
        <v>2</v>
      </c>
      <c r="B10" s="21" t="s">
        <v>25</v>
      </c>
      <c r="C10" s="18" t="s">
        <v>26</v>
      </c>
      <c r="D10" s="19" t="s">
        <v>30</v>
      </c>
      <c r="E10" s="20">
        <v>15600</v>
      </c>
      <c r="F10" s="20">
        <v>477.92</v>
      </c>
      <c r="G10" s="17">
        <f t="shared" ref="G10:G11" si="0">E10*F10</f>
        <v>7455552</v>
      </c>
      <c r="H10" s="5" t="s">
        <v>10</v>
      </c>
      <c r="I10" s="6" t="s">
        <v>14</v>
      </c>
      <c r="J10" s="6" t="s">
        <v>21</v>
      </c>
      <c r="K10" s="7" t="s">
        <v>18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 ht="77.25" x14ac:dyDescent="0.25">
      <c r="A11" s="30">
        <v>3</v>
      </c>
      <c r="B11" s="21" t="s">
        <v>27</v>
      </c>
      <c r="C11" s="18" t="s">
        <v>28</v>
      </c>
      <c r="D11" s="19" t="s">
        <v>31</v>
      </c>
      <c r="E11" s="20">
        <v>1200</v>
      </c>
      <c r="F11" s="20">
        <v>7079.08</v>
      </c>
      <c r="G11" s="17">
        <f t="shared" si="0"/>
        <v>8494896</v>
      </c>
      <c r="H11" s="5" t="s">
        <v>10</v>
      </c>
      <c r="I11" s="6" t="s">
        <v>14</v>
      </c>
      <c r="J11" s="6" t="s">
        <v>21</v>
      </c>
      <c r="K11" s="7" t="s">
        <v>18</v>
      </c>
      <c r="L11" s="31">
        <v>7079.08</v>
      </c>
      <c r="M11" s="10">
        <f>E11*L11</f>
        <v>8494896</v>
      </c>
      <c r="N11" s="10"/>
      <c r="O11" s="10"/>
      <c r="P11" s="10"/>
      <c r="Q11" s="10"/>
      <c r="R11" s="10"/>
      <c r="S11" s="10"/>
      <c r="T11" s="10"/>
      <c r="U11" s="10"/>
      <c r="V11" s="31">
        <f>L11</f>
        <v>7079.08</v>
      </c>
      <c r="W11" s="10">
        <f>V11*E11</f>
        <v>8494896</v>
      </c>
    </row>
    <row r="12" spans="1:23" ht="28.5" customHeight="1" x14ac:dyDescent="0.25">
      <c r="A12" s="11"/>
      <c r="B12" s="14" t="s">
        <v>11</v>
      </c>
      <c r="C12" s="18"/>
      <c r="D12" s="19"/>
      <c r="E12" s="20"/>
      <c r="F12" s="23"/>
      <c r="G12" s="28">
        <f>SUM(G9:G11)</f>
        <v>24949168</v>
      </c>
      <c r="H12" s="5"/>
      <c r="I12" s="6"/>
      <c r="J12" s="6"/>
      <c r="K12" s="7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 ht="18.75" x14ac:dyDescent="0.3">
      <c r="A13" s="35" t="s">
        <v>19</v>
      </c>
      <c r="B13" s="36"/>
      <c r="C13" s="36"/>
      <c r="D13" s="36"/>
      <c r="E13" s="36"/>
      <c r="F13" s="36"/>
      <c r="G13" s="36"/>
      <c r="H13" s="36"/>
      <c r="I13" s="36"/>
      <c r="J13" s="36"/>
      <c r="K13" s="37"/>
      <c r="L13" s="29"/>
      <c r="M13" s="29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 ht="94.5" x14ac:dyDescent="0.25">
      <c r="A14" s="30">
        <v>1</v>
      </c>
      <c r="B14" s="25" t="s">
        <v>32</v>
      </c>
      <c r="C14" s="24" t="s">
        <v>33</v>
      </c>
      <c r="D14" s="19" t="s">
        <v>15</v>
      </c>
      <c r="E14" s="20">
        <v>150</v>
      </c>
      <c r="F14" s="10">
        <v>53700</v>
      </c>
      <c r="G14" s="17">
        <f t="shared" ref="G14:G16" si="1">E14*F14</f>
        <v>8055000</v>
      </c>
      <c r="H14" s="5" t="s">
        <v>10</v>
      </c>
      <c r="I14" s="6" t="s">
        <v>14</v>
      </c>
      <c r="J14" s="6" t="s">
        <v>21</v>
      </c>
      <c r="K14" s="7" t="s">
        <v>18</v>
      </c>
      <c r="L14" s="31">
        <v>53700</v>
      </c>
      <c r="M14" s="10">
        <f>E14*F14</f>
        <v>8055000</v>
      </c>
      <c r="N14" s="10"/>
      <c r="O14" s="10"/>
      <c r="P14" s="10"/>
      <c r="Q14" s="10"/>
      <c r="R14" s="10"/>
      <c r="S14" s="10"/>
      <c r="T14" s="10"/>
      <c r="U14" s="10"/>
      <c r="V14" s="31">
        <f>L14</f>
        <v>53700</v>
      </c>
      <c r="W14" s="10">
        <f>E14*V14</f>
        <v>8055000</v>
      </c>
    </row>
    <row r="15" spans="1:23" ht="94.5" x14ac:dyDescent="0.25">
      <c r="A15" s="30">
        <v>2</v>
      </c>
      <c r="B15" s="26" t="s">
        <v>20</v>
      </c>
      <c r="C15" s="22" t="s">
        <v>34</v>
      </c>
      <c r="D15" s="19" t="s">
        <v>15</v>
      </c>
      <c r="E15" s="20">
        <v>1000</v>
      </c>
      <c r="F15" s="10">
        <v>16500</v>
      </c>
      <c r="G15" s="17">
        <f t="shared" si="1"/>
        <v>16500000</v>
      </c>
      <c r="H15" s="5" t="s">
        <v>10</v>
      </c>
      <c r="I15" s="6" t="s">
        <v>14</v>
      </c>
      <c r="J15" s="6" t="s">
        <v>21</v>
      </c>
      <c r="K15" s="7" t="s">
        <v>18</v>
      </c>
      <c r="L15" s="10"/>
      <c r="M15" s="10"/>
      <c r="N15" s="10"/>
      <c r="O15" s="10"/>
      <c r="P15" s="31">
        <v>15000</v>
      </c>
      <c r="Q15" s="10">
        <f>E15*P15</f>
        <v>15000000</v>
      </c>
      <c r="R15" s="10"/>
      <c r="S15" s="10"/>
      <c r="T15" s="10"/>
      <c r="U15" s="10"/>
      <c r="V15" s="31">
        <f>P15</f>
        <v>15000</v>
      </c>
      <c r="W15" s="10">
        <f>E15*V15</f>
        <v>15000000</v>
      </c>
    </row>
    <row r="16" spans="1:23" ht="77.25" x14ac:dyDescent="0.25">
      <c r="A16" s="30">
        <v>3</v>
      </c>
      <c r="B16" s="27" t="s">
        <v>20</v>
      </c>
      <c r="C16" s="18" t="s">
        <v>35</v>
      </c>
      <c r="D16" s="19" t="s">
        <v>15</v>
      </c>
      <c r="E16" s="20">
        <v>1000</v>
      </c>
      <c r="F16" s="20">
        <v>6200</v>
      </c>
      <c r="G16" s="17">
        <f t="shared" si="1"/>
        <v>6200000</v>
      </c>
      <c r="H16" s="5" t="s">
        <v>10</v>
      </c>
      <c r="I16" s="6" t="s">
        <v>14</v>
      </c>
      <c r="J16" s="6" t="s">
        <v>21</v>
      </c>
      <c r="K16" s="7" t="s">
        <v>18</v>
      </c>
      <c r="L16" s="10">
        <v>2655</v>
      </c>
      <c r="M16" s="10">
        <f>E16*L16</f>
        <v>2655000</v>
      </c>
      <c r="N16" s="10"/>
      <c r="O16" s="10"/>
      <c r="P16" s="10"/>
      <c r="Q16" s="10"/>
      <c r="R16" s="31">
        <v>2070</v>
      </c>
      <c r="S16" s="10">
        <f>E16*R16</f>
        <v>2070000</v>
      </c>
      <c r="T16" s="10">
        <v>3760</v>
      </c>
      <c r="U16" s="10">
        <f>E16*T16</f>
        <v>3760000</v>
      </c>
      <c r="V16" s="31">
        <f>R16</f>
        <v>2070</v>
      </c>
      <c r="W16" s="10">
        <f>V16*E16</f>
        <v>2070000</v>
      </c>
    </row>
    <row r="17" spans="1:23" ht="33" customHeight="1" x14ac:dyDescent="0.25">
      <c r="A17" s="11"/>
      <c r="B17" s="14" t="s">
        <v>11</v>
      </c>
      <c r="C17" s="11"/>
      <c r="D17" s="13"/>
      <c r="E17" s="10"/>
      <c r="F17" s="16"/>
      <c r="G17" s="15">
        <f>SUM(G14:G16)</f>
        <v>30755000</v>
      </c>
      <c r="H17" s="11"/>
      <c r="I17" s="11"/>
      <c r="J17" s="11"/>
      <c r="K17" s="11"/>
      <c r="L17" s="10"/>
      <c r="M17" s="31">
        <f>M11+M14</f>
        <v>16549896</v>
      </c>
      <c r="N17" s="10"/>
      <c r="O17" s="31">
        <f>O9</f>
        <v>8984000</v>
      </c>
      <c r="P17" s="10"/>
      <c r="Q17" s="31">
        <f>Q15</f>
        <v>15000000</v>
      </c>
      <c r="R17" s="10"/>
      <c r="S17" s="31">
        <f>S16</f>
        <v>2070000</v>
      </c>
      <c r="T17" s="10"/>
      <c r="U17" s="10"/>
      <c r="V17" s="10"/>
      <c r="W17" s="31">
        <f>SUM(W9:W16)</f>
        <v>42603896</v>
      </c>
    </row>
    <row r="18" spans="1:23" x14ac:dyDescent="0.25">
      <c r="W18" s="1">
        <f>M17+O17+Q17+S17</f>
        <v>42603896</v>
      </c>
    </row>
    <row r="20" spans="1:23" x14ac:dyDescent="0.25">
      <c r="B20" s="2" t="s">
        <v>12</v>
      </c>
      <c r="C20" s="32" t="s">
        <v>13</v>
      </c>
    </row>
    <row r="22" spans="1:23" ht="31.5" x14ac:dyDescent="0.25">
      <c r="B22" s="2" t="s">
        <v>48</v>
      </c>
      <c r="C22" s="32" t="s">
        <v>46</v>
      </c>
    </row>
    <row r="24" spans="1:23" x14ac:dyDescent="0.25">
      <c r="B24" s="2" t="s">
        <v>47</v>
      </c>
      <c r="C24" s="32" t="s">
        <v>49</v>
      </c>
    </row>
    <row r="25" spans="1:23" x14ac:dyDescent="0.25">
      <c r="C25" s="32"/>
    </row>
    <row r="26" spans="1:23" x14ac:dyDescent="0.25">
      <c r="B26" s="2" t="s">
        <v>50</v>
      </c>
      <c r="C26" s="32" t="s">
        <v>51</v>
      </c>
    </row>
    <row r="27" spans="1:23" x14ac:dyDescent="0.25">
      <c r="C27" s="32"/>
    </row>
    <row r="28" spans="1:23" x14ac:dyDescent="0.25">
      <c r="B28" s="2" t="s">
        <v>52</v>
      </c>
      <c r="C28" s="32" t="s">
        <v>53</v>
      </c>
    </row>
    <row r="29" spans="1:23" x14ac:dyDescent="0.25">
      <c r="C29" s="32"/>
    </row>
    <row r="30" spans="1:23" x14ac:dyDescent="0.25">
      <c r="B30" s="2" t="s">
        <v>54</v>
      </c>
      <c r="C30" s="32" t="s">
        <v>17</v>
      </c>
    </row>
  </sheetData>
  <mergeCells count="20">
    <mergeCell ref="A4:K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T6:U7"/>
    <mergeCell ref="V6:W7"/>
    <mergeCell ref="A8:K8"/>
    <mergeCell ref="A13:K13"/>
    <mergeCell ref="J6:J7"/>
    <mergeCell ref="K6:K7"/>
    <mergeCell ref="L6:M7"/>
    <mergeCell ref="N6:O7"/>
    <mergeCell ref="P6:Q7"/>
    <mergeCell ref="R6:S7"/>
  </mergeCells>
  <pageMargins left="0.27559055118110237" right="0.19685039370078741" top="0.31496062992125984" bottom="0.19685039370078741" header="0.31496062992125984" footer="0.19685039370078741"/>
  <pageSetup paperSize="9" scale="4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Техспец -Последний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2022-02-16T10:18:14Z</dcterms:modified>
</cp:coreProperties>
</file>