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AE18" i="1" l="1"/>
  <c r="AE16" i="1" l="1"/>
  <c r="AD15" i="1"/>
  <c r="AE15" i="1" s="1"/>
  <c r="AD14" i="1"/>
  <c r="AD13" i="1"/>
  <c r="AE13" i="1" s="1"/>
  <c r="AD12" i="1"/>
  <c r="AD11" i="1"/>
  <c r="AE11" i="1" s="1"/>
  <c r="AE14" i="1"/>
  <c r="AE12" i="1"/>
  <c r="AE10" i="1"/>
  <c r="AD10" i="1"/>
  <c r="AE9" i="1"/>
  <c r="AD9" i="1"/>
  <c r="AC16" i="1"/>
  <c r="AA16" i="1"/>
  <c r="Y16" i="1"/>
  <c r="W16" i="1"/>
  <c r="U16" i="1"/>
  <c r="S16" i="1"/>
  <c r="Q16" i="1"/>
  <c r="O16" i="1"/>
  <c r="M16" i="1"/>
  <c r="AC15" i="1" l="1"/>
  <c r="AC14" i="1"/>
  <c r="AC13" i="1"/>
  <c r="AC12" i="1"/>
  <c r="AC11" i="1"/>
  <c r="AC10" i="1"/>
  <c r="AC9" i="1"/>
  <c r="AA12" i="1"/>
  <c r="AA11" i="1"/>
  <c r="AA9" i="1"/>
  <c r="Y15" i="1"/>
  <c r="Y14" i="1"/>
  <c r="Y13" i="1"/>
  <c r="Y12" i="1"/>
  <c r="Y11" i="1"/>
  <c r="Y10" i="1"/>
  <c r="Y9" i="1"/>
  <c r="W15" i="1"/>
  <c r="W11" i="1"/>
  <c r="W9" i="1"/>
  <c r="U15" i="1"/>
  <c r="U14" i="1"/>
  <c r="U13" i="1"/>
  <c r="U12" i="1"/>
  <c r="U11" i="1"/>
  <c r="U10" i="1"/>
  <c r="U9" i="1"/>
  <c r="S13" i="1"/>
  <c r="S11" i="1"/>
  <c r="S9" i="1"/>
  <c r="Q15" i="1"/>
  <c r="Q14" i="1"/>
  <c r="Q13" i="1"/>
  <c r="Q12" i="1"/>
  <c r="Q11" i="1"/>
  <c r="O11" i="1"/>
  <c r="M15" i="1"/>
  <c r="M14" i="1"/>
  <c r="M13" i="1"/>
  <c r="M12" i="1"/>
  <c r="M11" i="1"/>
  <c r="M10" i="1"/>
  <c r="G15" i="1" l="1"/>
  <c r="G14" i="1"/>
  <c r="G13" i="1"/>
  <c r="G12" i="1"/>
  <c r="G11" i="1"/>
  <c r="G10" i="1"/>
  <c r="G9" i="1" l="1"/>
  <c r="G16" i="1" s="1"/>
</calcChain>
</file>

<file path=xl/sharedStrings.xml><?xml version="1.0" encoding="utf-8"?>
<sst xmlns="http://schemas.openxmlformats.org/spreadsheetml/2006/main" count="115" uniqueCount="67">
  <si>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</si>
  <si>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</si>
  <si>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</si>
  <si>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</si>
  <si>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</si>
  <si>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</si>
  <si>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</si>
  <si>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</si>
  <si>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</si>
  <si>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</si>
  <si>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</si>
  <si>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</si>
  <si>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</si>
  <si>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</si>
  <si>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Итого:</t>
  </si>
  <si>
    <t>ТО, Г.Туркестан ул.Нышанова 18/А</t>
  </si>
  <si>
    <t>до склада заказчика 30 дней после заявки</t>
  </si>
  <si>
    <t>шт</t>
  </si>
  <si>
    <t xml:space="preserve">Нить стерильная хирургическая </t>
  </si>
  <si>
    <t>Нить стерильная хирургическая USP2 (M5) колющая утолщенная 1/2 90см фиолетовая игла 48мм. Нить рассасывающая создана на основе сополимера полиглактин 910с покрытием  сополимера гликолида . Нить окрашена в фиолетовый цвет для улучшения визуализаций в ране. Для нитей характерна особая атравматичность поверхности и надежность. Иглы изготовляются из нержавеющей стали. Игла спродольными насечами для лучшей фиксаций в иглодержателе колющая с сплющенное тело иглы  с продольными наческами утолщенная 1/2 окружности 48мм.</t>
  </si>
  <si>
    <t>Кетгут</t>
  </si>
  <si>
    <t>кетгут хирургический полированный ЕР6 USP2. 75см колющ. 40мм изгиб 1/2</t>
  </si>
  <si>
    <t>Нить стерильная хирургическая (1,0)</t>
  </si>
  <si>
    <t>Рассасывающийся шовный материал1, длина 75см, кол. игла 48мм, 1/2 окр., фиолетовая нить. Cинтетический рассасывающийся полифиламентный шовный материал  Полиглактин 910</t>
  </si>
  <si>
    <t>Нить стерильная хирургическая (2,0)</t>
  </si>
  <si>
    <t>Рассасывающийся шовный материал  2/0, длина 75см, кол-я. игла 36мм, 1/2 окр., фиолетовая нить. Cинтетический рассасывающийся полифиламентный шовный материал) Полиглактин 910.</t>
  </si>
  <si>
    <t>Нить стерильная хирургическая (3,0)</t>
  </si>
  <si>
    <t>Рассасывающийся шовный материал3/0, длина 75см, кол. игла 26мм, 1/2 окр., уплощенный кончик, фиолетовая нить. Cинтетический рассасывающийся полифиламентный шовный материал  Полиглактин 910</t>
  </si>
  <si>
    <t>Нить стерильная хирургическая (4,0)</t>
  </si>
  <si>
    <t>Рассасывающийся шовный материал  4/0, длина 75см, кол. игла 20мм, 1/2 окр., уплощенный кончик, фиолетовая нить. Cинтетический рассасывающийся полифиламентный шовный материал  Полиглактин 910.</t>
  </si>
  <si>
    <t>Нить стерильная хирургическая (0)</t>
  </si>
  <si>
    <t>Рассасывающийся шовный материал Викрил (Vicryl) 0, длина 75см, кол. игла 48мм, 1/2 окр., фиолетовая нить. Cинтетический рассасывающийся полифиламентный шовный материал Викрил (Vicryl) Полиглактин 910</t>
  </si>
  <si>
    <t>Медицинские изделия (Нить стерильная хирургическая,кеткут)</t>
  </si>
  <si>
    <t>Секретарь :</t>
  </si>
  <si>
    <t xml:space="preserve">Цена </t>
  </si>
  <si>
    <t>Сумма</t>
  </si>
  <si>
    <t>ПТ "Сагиндыков и Компания" 28.02.2022 вр 09:30</t>
  </si>
  <si>
    <t>ТОО "VetMed" 28.02.2022          вр 09:10</t>
  </si>
  <si>
    <t>ТОО "Фарм Синтез" 28.02.2022                  вр 10:15</t>
  </si>
  <si>
    <t>ТОО "Genta Med" 28.02.2022  вр 09:00</t>
  </si>
  <si>
    <t>ТОО "RuMaFarm" 25.02.2022           вр 08:40</t>
  </si>
  <si>
    <t>ТОО "Medical Supply Management" 24.02.2022 вр 09:55</t>
  </si>
  <si>
    <t>ТОО "ARMED PHARM" 28.02.2022  вр 10:00</t>
  </si>
  <si>
    <t>ТОО "Эль -Фарм" 18.02.2022 вр 16:01</t>
  </si>
  <si>
    <t>ТОО "Димеда" 25.02.2022 вр 17:42</t>
  </si>
  <si>
    <t>28.02.2022г.</t>
  </si>
  <si>
    <t>Приложение №3</t>
  </si>
  <si>
    <t>к протоколу итогов.</t>
  </si>
  <si>
    <t>Председатель комиссии:</t>
  </si>
  <si>
    <t xml:space="preserve">Члены комиссии: </t>
  </si>
  <si>
    <t>Зав род.залом</t>
  </si>
  <si>
    <t>Зав отд реанимации:</t>
  </si>
  <si>
    <t xml:space="preserve">                 Махмутов Н.Т.</t>
  </si>
  <si>
    <t xml:space="preserve">                   </t>
  </si>
  <si>
    <r>
      <t xml:space="preserve">                 </t>
    </r>
    <r>
      <rPr>
        <sz val="12"/>
        <color rgb="FF000000"/>
        <rFont val="Times New Roman"/>
        <family val="1"/>
        <charset val="204"/>
      </rPr>
      <t>Курманбекова Г.А.</t>
    </r>
  </si>
  <si>
    <t xml:space="preserve">                  Рахматуллаева Б.</t>
  </si>
  <si>
    <t>Старшая мед сестра:</t>
  </si>
  <si>
    <t xml:space="preserve">                  Жиеналиева А.</t>
  </si>
  <si>
    <t>Главный бухгалтер:</t>
  </si>
  <si>
    <t xml:space="preserve">                  Кожамбекова Ж.К.</t>
  </si>
  <si>
    <t>Старшая мед.сестра родзала:</t>
  </si>
  <si>
    <t>Сержанова Г.</t>
  </si>
  <si>
    <t>Юрист:</t>
  </si>
  <si>
    <t>Зулпихаров М.</t>
  </si>
  <si>
    <t xml:space="preserve">                    Намазбай Г.</t>
  </si>
  <si>
    <t>Всего итого:</t>
  </si>
  <si>
    <t>эконом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</si>
</sst>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5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9" fillId="0" borderId="1" xfId="0" applyFont="1" applyBorder="1"/>
    <xf numFmtId="0" fontId="7" fillId="0" borderId="0" xfId="0" applyFont="1" applyBorder="1"/>
    <xf numFmtId="4" fontId="8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10" fillId="0" borderId="1" xfId="0" applyFont="1" applyBorder="1" applyAlignment="1">
      <alignment wrapText="1"/>
    </xf>
    <xf numFmtId="4" fontId="10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4" fillId="3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7" fillId="4" borderId="1" xfId="0" applyFont="1" applyFill="1" applyBorder="1"/>
    <xf numFmtId="0" fontId="3" fillId="0" borderId="1" xfId="0" applyFont="1" applyBorder="1"/>
    <xf numFmtId="0" fontId="3" fillId="4" borderId="1" xfId="0" applyFont="1" applyFill="1" applyBorder="1"/>
    <xf numFmtId="0" fontId="10" fillId="4" borderId="1" xfId="0" applyFont="1" applyFill="1" applyBorder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2" fillId="0" borderId="0" xfId="0" applyFont="1"/>
    <xf numFmtId="0" fontId="2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</cellXfs>
  <cellStyles count="4">
    <cellStyle name="Обычный" xfId="0" builtinId="0"/>
    <cellStyle name="Обычный 2" xfId="2"/>
    <cellStyle name="Обычный 2 2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tabSelected="1" topLeftCell="A11" zoomScale="85" zoomScaleNormal="85" workbookViewId="0">
      <selection activeCell="T14" sqref="T14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2" width="9.140625" style="1"/>
    <col min="13" max="13" width="12" style="1" customWidth="1"/>
    <col min="14" max="14" width="9.140625" style="1"/>
    <col min="15" max="15" width="12.7109375" style="1" customWidth="1"/>
    <col min="16" max="16" width="11" style="1" customWidth="1"/>
    <col min="17" max="17" width="12.28515625" style="1" customWidth="1"/>
    <col min="18" max="20" width="9.140625" style="1"/>
    <col min="21" max="21" width="11" style="1" customWidth="1"/>
    <col min="22" max="22" width="9.140625" style="1"/>
    <col min="23" max="23" width="11.7109375" style="1" customWidth="1"/>
    <col min="24" max="30" width="9.140625" style="1"/>
    <col min="31" max="31" width="12" style="1" customWidth="1"/>
    <col min="32" max="16384" width="9.140625" style="1"/>
  </cols>
  <sheetData>
    <row r="1" spans="1:31" x14ac:dyDescent="0.25">
      <c r="I1" s="1" t="s">
        <v>46</v>
      </c>
    </row>
    <row r="2" spans="1:31" x14ac:dyDescent="0.25">
      <c r="G2" s="5"/>
      <c r="I2" s="1" t="s">
        <v>47</v>
      </c>
    </row>
    <row r="3" spans="1:31" ht="23.25" customHeight="1" x14ac:dyDescent="0.25">
      <c r="B3" s="2" t="s">
        <v>45</v>
      </c>
    </row>
    <row r="4" spans="1:31" s="3" customFormat="1" ht="31.5" customHeight="1" x14ac:dyDescent="0.2">
      <c r="A4" s="50" t="s">
        <v>13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31" s="9" customFormat="1" ht="12.75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31" x14ac:dyDescent="0.25">
      <c r="A6" s="56" t="s">
        <v>0</v>
      </c>
      <c r="B6" s="57" t="s">
        <v>1</v>
      </c>
      <c r="C6" s="57" t="s">
        <v>2</v>
      </c>
      <c r="D6" s="57" t="s">
        <v>3</v>
      </c>
      <c r="E6" s="58" t="s">
        <v>4</v>
      </c>
      <c r="F6" s="58" t="s">
        <v>10</v>
      </c>
      <c r="G6" s="58" t="s">
        <v>5</v>
      </c>
      <c r="H6" s="59" t="s">
        <v>6</v>
      </c>
      <c r="I6" s="60" t="s">
        <v>7</v>
      </c>
      <c r="J6" s="55" t="s">
        <v>8</v>
      </c>
      <c r="K6" s="55" t="s">
        <v>9</v>
      </c>
      <c r="L6" s="46" t="s">
        <v>36</v>
      </c>
      <c r="M6" s="47"/>
      <c r="N6" s="46" t="s">
        <v>37</v>
      </c>
      <c r="O6" s="47"/>
      <c r="P6" s="46" t="s">
        <v>38</v>
      </c>
      <c r="Q6" s="47"/>
      <c r="R6" s="46" t="s">
        <v>39</v>
      </c>
      <c r="S6" s="47"/>
      <c r="T6" s="46" t="s">
        <v>40</v>
      </c>
      <c r="U6" s="47"/>
      <c r="V6" s="46" t="s">
        <v>41</v>
      </c>
      <c r="W6" s="47"/>
      <c r="X6" s="46" t="s">
        <v>42</v>
      </c>
      <c r="Y6" s="47"/>
      <c r="Z6" s="46" t="s">
        <v>43</v>
      </c>
      <c r="AA6" s="47"/>
      <c r="AB6" s="46" t="s">
        <v>44</v>
      </c>
      <c r="AC6" s="47"/>
      <c r="AD6" s="39" t="s">
        <v>65</v>
      </c>
      <c r="AE6" s="39"/>
    </row>
    <row r="7" spans="1:31" s="3" customFormat="1" ht="68.25" customHeight="1" x14ac:dyDescent="0.2">
      <c r="A7" s="56"/>
      <c r="B7" s="57"/>
      <c r="C7" s="57"/>
      <c r="D7" s="57"/>
      <c r="E7" s="58"/>
      <c r="F7" s="58"/>
      <c r="G7" s="58"/>
      <c r="H7" s="59"/>
      <c r="I7" s="60"/>
      <c r="J7" s="55"/>
      <c r="K7" s="55"/>
      <c r="L7" s="48"/>
      <c r="M7" s="49"/>
      <c r="N7" s="48"/>
      <c r="O7" s="49"/>
      <c r="P7" s="48"/>
      <c r="Q7" s="49"/>
      <c r="R7" s="48"/>
      <c r="S7" s="49"/>
      <c r="T7" s="48"/>
      <c r="U7" s="49"/>
      <c r="V7" s="48"/>
      <c r="W7" s="49"/>
      <c r="X7" s="48"/>
      <c r="Y7" s="49"/>
      <c r="Z7" s="48"/>
      <c r="AA7" s="49"/>
      <c r="AB7" s="48"/>
      <c r="AC7" s="49"/>
      <c r="AD7" s="39"/>
      <c r="AE7" s="39"/>
    </row>
    <row r="8" spans="1:31" s="3" customFormat="1" ht="25.5" customHeight="1" x14ac:dyDescent="0.2">
      <c r="A8" s="52" t="s">
        <v>32</v>
      </c>
      <c r="B8" s="53"/>
      <c r="C8" s="53"/>
      <c r="D8" s="53"/>
      <c r="E8" s="53"/>
      <c r="F8" s="53"/>
      <c r="G8" s="53"/>
      <c r="H8" s="53"/>
      <c r="I8" s="53"/>
      <c r="J8" s="53"/>
      <c r="K8" s="54"/>
      <c r="L8" s="5" t="s">
        <v>34</v>
      </c>
      <c r="M8" s="5" t="s">
        <v>35</v>
      </c>
      <c r="N8" s="5" t="s">
        <v>34</v>
      </c>
      <c r="O8" s="5" t="s">
        <v>35</v>
      </c>
      <c r="P8" s="5" t="s">
        <v>34</v>
      </c>
      <c r="Q8" s="5" t="s">
        <v>35</v>
      </c>
      <c r="R8" s="5" t="s">
        <v>34</v>
      </c>
      <c r="S8" s="5" t="s">
        <v>35</v>
      </c>
      <c r="T8" s="5" t="s">
        <v>34</v>
      </c>
      <c r="U8" s="5" t="s">
        <v>35</v>
      </c>
      <c r="V8" s="5" t="s">
        <v>34</v>
      </c>
      <c r="W8" s="5" t="s">
        <v>35</v>
      </c>
      <c r="X8" s="5" t="s">
        <v>34</v>
      </c>
      <c r="Y8" s="5" t="s">
        <v>35</v>
      </c>
      <c r="Z8" s="5" t="s">
        <v>34</v>
      </c>
      <c r="AA8" s="5" t="s">
        <v>35</v>
      </c>
      <c r="AB8" s="5" t="s">
        <v>34</v>
      </c>
      <c r="AC8" s="5" t="s">
        <v>35</v>
      </c>
      <c r="AD8" s="5" t="s">
        <v>34</v>
      </c>
      <c r="AE8" s="5" t="s">
        <v>35</v>
      </c>
    </row>
    <row r="9" spans="1:31" s="3" customFormat="1" ht="126.75" customHeight="1" x14ac:dyDescent="0.25">
      <c r="A9" s="8">
        <v>1</v>
      </c>
      <c r="B9" s="17" t="s">
        <v>18</v>
      </c>
      <c r="C9" s="6" t="s">
        <v>19</v>
      </c>
      <c r="D9" s="20" t="s">
        <v>17</v>
      </c>
      <c r="E9" s="21">
        <v>1322.5</v>
      </c>
      <c r="F9" s="23">
        <v>25000</v>
      </c>
      <c r="G9" s="10">
        <f t="shared" ref="G9:G15" si="0">F9*E9</f>
        <v>33062500</v>
      </c>
      <c r="H9" s="5" t="s">
        <v>11</v>
      </c>
      <c r="I9" s="6" t="s">
        <v>15</v>
      </c>
      <c r="J9" s="6" t="s">
        <v>16</v>
      </c>
      <c r="K9" s="7" t="s">
        <v>12</v>
      </c>
      <c r="L9" s="5"/>
      <c r="M9" s="5"/>
      <c r="N9" s="5"/>
      <c r="O9" s="5"/>
      <c r="P9" s="5"/>
      <c r="Q9" s="5"/>
      <c r="R9" s="5">
        <v>1287</v>
      </c>
      <c r="S9" s="5">
        <f>F9*R9</f>
        <v>32175000</v>
      </c>
      <c r="T9" s="33">
        <v>1300</v>
      </c>
      <c r="U9" s="5">
        <f t="shared" ref="U9:U15" si="1">F9*T9</f>
        <v>32500000</v>
      </c>
      <c r="V9" s="5">
        <v>1315</v>
      </c>
      <c r="W9" s="5">
        <f>F9*V9</f>
        <v>32875000</v>
      </c>
      <c r="X9" s="5">
        <v>980</v>
      </c>
      <c r="Y9" s="5">
        <f t="shared" ref="Y9:Y15" si="2">F9*X9</f>
        <v>24500000</v>
      </c>
      <c r="Z9" s="5">
        <v>750</v>
      </c>
      <c r="AA9" s="5">
        <f>F9*Z9</f>
        <v>18750000</v>
      </c>
      <c r="AB9" s="5">
        <v>956.8</v>
      </c>
      <c r="AC9" s="5">
        <f t="shared" ref="AC9:AC15" si="3">F9*AB9</f>
        <v>23920000</v>
      </c>
      <c r="AD9" s="5">
        <f t="shared" ref="AD9:AD15" si="4">T9</f>
        <v>1300</v>
      </c>
      <c r="AE9" s="5">
        <f>F9*AD9</f>
        <v>32500000</v>
      </c>
    </row>
    <row r="10" spans="1:31" s="3" customFormat="1" ht="119.25" customHeight="1" x14ac:dyDescent="0.25">
      <c r="A10" s="8">
        <v>2</v>
      </c>
      <c r="B10" s="17" t="s">
        <v>20</v>
      </c>
      <c r="C10" s="6" t="s">
        <v>21</v>
      </c>
      <c r="D10" s="20" t="s">
        <v>17</v>
      </c>
      <c r="E10" s="21">
        <v>777.4</v>
      </c>
      <c r="F10" s="24">
        <v>5000</v>
      </c>
      <c r="G10" s="10">
        <f t="shared" si="0"/>
        <v>3887000</v>
      </c>
      <c r="H10" s="5" t="s">
        <v>11</v>
      </c>
      <c r="I10" s="6" t="s">
        <v>15</v>
      </c>
      <c r="J10" s="6" t="s">
        <v>16</v>
      </c>
      <c r="K10" s="7" t="s">
        <v>12</v>
      </c>
      <c r="L10" s="5">
        <v>750</v>
      </c>
      <c r="M10" s="5">
        <f t="shared" ref="M10:M15" si="5">F10*L10</f>
        <v>3750000</v>
      </c>
      <c r="N10" s="5"/>
      <c r="O10" s="5"/>
      <c r="P10" s="5"/>
      <c r="Q10" s="5"/>
      <c r="R10" s="5"/>
      <c r="S10" s="5"/>
      <c r="T10" s="33">
        <v>750</v>
      </c>
      <c r="U10" s="5">
        <f t="shared" si="1"/>
        <v>3750000</v>
      </c>
      <c r="V10" s="5"/>
      <c r="W10" s="5"/>
      <c r="X10" s="5">
        <v>625</v>
      </c>
      <c r="Y10" s="5">
        <f t="shared" si="2"/>
        <v>3125000</v>
      </c>
      <c r="Z10" s="5"/>
      <c r="AA10" s="5"/>
      <c r="AB10" s="5">
        <v>594.1</v>
      </c>
      <c r="AC10" s="5">
        <f t="shared" si="3"/>
        <v>2970500</v>
      </c>
      <c r="AD10" s="5">
        <f t="shared" si="4"/>
        <v>750</v>
      </c>
      <c r="AE10" s="5">
        <f t="shared" ref="AE10:AE15" si="6">F10*AD10</f>
        <v>3750000</v>
      </c>
    </row>
    <row r="11" spans="1:31" s="3" customFormat="1" ht="130.5" customHeight="1" x14ac:dyDescent="0.25">
      <c r="A11" s="8">
        <v>3</v>
      </c>
      <c r="B11" s="17" t="s">
        <v>22</v>
      </c>
      <c r="C11" s="18" t="s">
        <v>23</v>
      </c>
      <c r="D11" s="20" t="s">
        <v>17</v>
      </c>
      <c r="E11" s="22">
        <v>1860</v>
      </c>
      <c r="F11" s="23">
        <v>10000</v>
      </c>
      <c r="G11" s="10">
        <f t="shared" si="0"/>
        <v>18600000</v>
      </c>
      <c r="H11" s="5" t="s">
        <v>11</v>
      </c>
      <c r="I11" s="6" t="s">
        <v>15</v>
      </c>
      <c r="J11" s="6" t="s">
        <v>16</v>
      </c>
      <c r="K11" s="7" t="s">
        <v>12</v>
      </c>
      <c r="L11" s="5">
        <v>1600</v>
      </c>
      <c r="M11" s="5">
        <f t="shared" si="5"/>
        <v>16000000</v>
      </c>
      <c r="N11" s="5">
        <v>1860</v>
      </c>
      <c r="O11" s="5">
        <f>F11*N11</f>
        <v>18600000</v>
      </c>
      <c r="P11" s="5">
        <v>1520</v>
      </c>
      <c r="Q11" s="5">
        <f>F11*P11</f>
        <v>15200000</v>
      </c>
      <c r="R11" s="5">
        <v>1375</v>
      </c>
      <c r="S11" s="5">
        <f>F11*R11</f>
        <v>13750000</v>
      </c>
      <c r="T11" s="33">
        <v>1850</v>
      </c>
      <c r="U11" s="5">
        <f t="shared" si="1"/>
        <v>18500000</v>
      </c>
      <c r="V11" s="5">
        <v>1494</v>
      </c>
      <c r="W11" s="5">
        <f>F11*V11</f>
        <v>14940000</v>
      </c>
      <c r="X11" s="5">
        <v>980</v>
      </c>
      <c r="Y11" s="5">
        <f t="shared" si="2"/>
        <v>9800000</v>
      </c>
      <c r="Z11" s="5">
        <v>625</v>
      </c>
      <c r="AA11" s="5">
        <f>F11*Z11</f>
        <v>6250000</v>
      </c>
      <c r="AB11" s="5">
        <v>819</v>
      </c>
      <c r="AC11" s="5">
        <f t="shared" si="3"/>
        <v>8190000</v>
      </c>
      <c r="AD11" s="5">
        <f t="shared" si="4"/>
        <v>1850</v>
      </c>
      <c r="AE11" s="5">
        <f t="shared" si="6"/>
        <v>18500000</v>
      </c>
    </row>
    <row r="12" spans="1:31" s="3" customFormat="1" ht="84.75" customHeight="1" x14ac:dyDescent="0.25">
      <c r="A12" s="8">
        <v>4</v>
      </c>
      <c r="B12" s="17" t="s">
        <v>24</v>
      </c>
      <c r="C12" s="19" t="s">
        <v>25</v>
      </c>
      <c r="D12" s="20" t="s">
        <v>17</v>
      </c>
      <c r="E12" s="22">
        <v>1560</v>
      </c>
      <c r="F12" s="23">
        <v>200</v>
      </c>
      <c r="G12" s="10">
        <f t="shared" si="0"/>
        <v>312000</v>
      </c>
      <c r="H12" s="5" t="s">
        <v>11</v>
      </c>
      <c r="I12" s="6" t="s">
        <v>15</v>
      </c>
      <c r="J12" s="6" t="s">
        <v>16</v>
      </c>
      <c r="K12" s="7" t="s">
        <v>12</v>
      </c>
      <c r="L12" s="5">
        <v>1400</v>
      </c>
      <c r="M12" s="5">
        <f t="shared" si="5"/>
        <v>280000</v>
      </c>
      <c r="N12" s="5"/>
      <c r="O12" s="5"/>
      <c r="P12" s="5">
        <v>1375</v>
      </c>
      <c r="Q12" s="5">
        <f>F12*P12</f>
        <v>275000</v>
      </c>
      <c r="R12" s="5"/>
      <c r="S12" s="5"/>
      <c r="T12" s="33">
        <v>1550</v>
      </c>
      <c r="U12" s="5">
        <f t="shared" si="1"/>
        <v>310000</v>
      </c>
      <c r="V12" s="5"/>
      <c r="W12" s="5"/>
      <c r="X12" s="5">
        <v>920</v>
      </c>
      <c r="Y12" s="5">
        <f t="shared" si="2"/>
        <v>184000</v>
      </c>
      <c r="Z12" s="5">
        <v>585</v>
      </c>
      <c r="AA12" s="5">
        <f>F12*Z12</f>
        <v>117000</v>
      </c>
      <c r="AB12" s="5">
        <v>793</v>
      </c>
      <c r="AC12" s="5">
        <f t="shared" si="3"/>
        <v>158600</v>
      </c>
      <c r="AD12" s="5">
        <f t="shared" si="4"/>
        <v>1550</v>
      </c>
      <c r="AE12" s="5">
        <f t="shared" si="6"/>
        <v>310000</v>
      </c>
    </row>
    <row r="13" spans="1:31" s="3" customFormat="1" ht="114" customHeight="1" x14ac:dyDescent="0.25">
      <c r="A13" s="8">
        <v>5</v>
      </c>
      <c r="B13" s="17" t="s">
        <v>26</v>
      </c>
      <c r="C13" s="19" t="s">
        <v>27</v>
      </c>
      <c r="D13" s="20" t="s">
        <v>17</v>
      </c>
      <c r="E13" s="22">
        <v>1560</v>
      </c>
      <c r="F13" s="23">
        <v>200</v>
      </c>
      <c r="G13" s="10">
        <f t="shared" si="0"/>
        <v>312000</v>
      </c>
      <c r="H13" s="5" t="s">
        <v>11</v>
      </c>
      <c r="I13" s="6" t="s">
        <v>15</v>
      </c>
      <c r="J13" s="6" t="s">
        <v>16</v>
      </c>
      <c r="K13" s="7" t="s">
        <v>12</v>
      </c>
      <c r="L13" s="5">
        <v>1350</v>
      </c>
      <c r="M13" s="5">
        <f t="shared" si="5"/>
        <v>270000</v>
      </c>
      <c r="N13" s="5"/>
      <c r="O13" s="5"/>
      <c r="P13" s="5">
        <v>1320</v>
      </c>
      <c r="Q13" s="5">
        <f>F13*P13</f>
        <v>264000</v>
      </c>
      <c r="R13" s="5">
        <v>1245</v>
      </c>
      <c r="S13" s="5">
        <f>F13*R13</f>
        <v>249000</v>
      </c>
      <c r="T13" s="33">
        <v>1550</v>
      </c>
      <c r="U13" s="5">
        <f t="shared" si="1"/>
        <v>310000</v>
      </c>
      <c r="V13" s="5"/>
      <c r="W13" s="5"/>
      <c r="X13" s="5">
        <v>890</v>
      </c>
      <c r="Y13" s="5">
        <f t="shared" si="2"/>
        <v>178000</v>
      </c>
      <c r="Z13" s="5"/>
      <c r="AA13" s="5"/>
      <c r="AB13" s="5">
        <v>793</v>
      </c>
      <c r="AC13" s="5">
        <f t="shared" si="3"/>
        <v>158600</v>
      </c>
      <c r="AD13" s="5">
        <f t="shared" si="4"/>
        <v>1550</v>
      </c>
      <c r="AE13" s="5">
        <f t="shared" si="6"/>
        <v>310000</v>
      </c>
    </row>
    <row r="14" spans="1:31" s="3" customFormat="1" ht="90" customHeight="1" x14ac:dyDescent="0.25">
      <c r="A14" s="8">
        <v>6</v>
      </c>
      <c r="B14" s="17" t="s">
        <v>28</v>
      </c>
      <c r="C14" s="19" t="s">
        <v>29</v>
      </c>
      <c r="D14" s="20" t="s">
        <v>17</v>
      </c>
      <c r="E14" s="21">
        <v>1560</v>
      </c>
      <c r="F14" s="23">
        <v>200</v>
      </c>
      <c r="G14" s="10">
        <f t="shared" si="0"/>
        <v>312000</v>
      </c>
      <c r="H14" s="5" t="s">
        <v>11</v>
      </c>
      <c r="I14" s="6" t="s">
        <v>15</v>
      </c>
      <c r="J14" s="6" t="s">
        <v>16</v>
      </c>
      <c r="K14" s="7" t="s">
        <v>12</v>
      </c>
      <c r="L14" s="5">
        <v>1350</v>
      </c>
      <c r="M14" s="5">
        <f t="shared" si="5"/>
        <v>270000</v>
      </c>
      <c r="N14" s="5"/>
      <c r="O14" s="5"/>
      <c r="P14" s="5">
        <v>1330</v>
      </c>
      <c r="Q14" s="5">
        <f>F14*P14</f>
        <v>266000</v>
      </c>
      <c r="R14" s="5"/>
      <c r="S14" s="5"/>
      <c r="T14" s="33">
        <v>1550</v>
      </c>
      <c r="U14" s="5">
        <f t="shared" si="1"/>
        <v>310000</v>
      </c>
      <c r="V14" s="5"/>
      <c r="W14" s="5"/>
      <c r="X14" s="5">
        <v>820</v>
      </c>
      <c r="Y14" s="5">
        <f t="shared" si="2"/>
        <v>164000</v>
      </c>
      <c r="Z14" s="5"/>
      <c r="AA14" s="5"/>
      <c r="AB14" s="5">
        <v>768.3</v>
      </c>
      <c r="AC14" s="5">
        <f t="shared" si="3"/>
        <v>153660</v>
      </c>
      <c r="AD14" s="5">
        <f t="shared" si="4"/>
        <v>1550</v>
      </c>
      <c r="AE14" s="5">
        <f t="shared" si="6"/>
        <v>310000</v>
      </c>
    </row>
    <row r="15" spans="1:31" s="3" customFormat="1" ht="89.25" customHeight="1" x14ac:dyDescent="0.25">
      <c r="A15" s="8">
        <v>7</v>
      </c>
      <c r="B15" s="17" t="s">
        <v>30</v>
      </c>
      <c r="C15" s="19" t="s">
        <v>31</v>
      </c>
      <c r="D15" s="16" t="s">
        <v>17</v>
      </c>
      <c r="E15" s="21">
        <v>1560</v>
      </c>
      <c r="F15" s="16">
        <v>200</v>
      </c>
      <c r="G15" s="10">
        <f t="shared" si="0"/>
        <v>312000</v>
      </c>
      <c r="H15" s="5" t="s">
        <v>11</v>
      </c>
      <c r="I15" s="6" t="s">
        <v>15</v>
      </c>
      <c r="J15" s="6" t="s">
        <v>16</v>
      </c>
      <c r="K15" s="7" t="s">
        <v>12</v>
      </c>
      <c r="L15" s="5">
        <v>1350</v>
      </c>
      <c r="M15" s="5">
        <f t="shared" si="5"/>
        <v>270000</v>
      </c>
      <c r="N15" s="5"/>
      <c r="O15" s="5"/>
      <c r="P15" s="5">
        <v>1360</v>
      </c>
      <c r="Q15" s="5">
        <f>F15*P15</f>
        <v>272000</v>
      </c>
      <c r="R15" s="5"/>
      <c r="S15" s="5"/>
      <c r="T15" s="33">
        <v>1550</v>
      </c>
      <c r="U15" s="5">
        <f t="shared" si="1"/>
        <v>310000</v>
      </c>
      <c r="V15" s="5">
        <v>1498</v>
      </c>
      <c r="W15" s="5">
        <f>F15*V15</f>
        <v>299600</v>
      </c>
      <c r="X15" s="5">
        <v>1020</v>
      </c>
      <c r="Y15" s="5">
        <f t="shared" si="2"/>
        <v>204000</v>
      </c>
      <c r="Z15" s="5"/>
      <c r="AA15" s="5"/>
      <c r="AB15" s="5">
        <v>819</v>
      </c>
      <c r="AC15" s="5">
        <f t="shared" si="3"/>
        <v>163800</v>
      </c>
      <c r="AD15" s="5">
        <f t="shared" si="4"/>
        <v>1550</v>
      </c>
      <c r="AE15" s="5">
        <f t="shared" si="6"/>
        <v>310000</v>
      </c>
    </row>
    <row r="16" spans="1:31" ht="19.5" customHeight="1" x14ac:dyDescent="0.25">
      <c r="A16" s="12"/>
      <c r="B16" s="14" t="s">
        <v>14</v>
      </c>
      <c r="C16" s="12"/>
      <c r="D16" s="12"/>
      <c r="E16" s="12"/>
      <c r="F16" s="13"/>
      <c r="G16" s="15">
        <f>SUM(G9:G15)</f>
        <v>56797500</v>
      </c>
      <c r="H16" s="12"/>
      <c r="I16" s="12"/>
      <c r="J16" s="12"/>
      <c r="K16" s="12"/>
      <c r="L16" s="12"/>
      <c r="M16" s="34">
        <f>SUM(M9:M15)</f>
        <v>20840000</v>
      </c>
      <c r="N16" s="34"/>
      <c r="O16" s="34">
        <f>SUM(O9:O15)</f>
        <v>18600000</v>
      </c>
      <c r="P16" s="34"/>
      <c r="Q16" s="34">
        <f>SUM(Q9:Q15)</f>
        <v>16277000</v>
      </c>
      <c r="R16" s="12"/>
      <c r="S16" s="34">
        <f>SUM(S9:S15)</f>
        <v>46174000</v>
      </c>
      <c r="T16" s="12"/>
      <c r="U16" s="35">
        <f>SUM(U9:U15)</f>
        <v>55990000</v>
      </c>
      <c r="V16" s="12"/>
      <c r="W16" s="34">
        <f>SUM(W9:W15)</f>
        <v>48114600</v>
      </c>
      <c r="X16" s="12"/>
      <c r="Y16" s="34">
        <f>SUM(Y9:Y15)</f>
        <v>38155000</v>
      </c>
      <c r="Z16" s="12"/>
      <c r="AA16" s="34">
        <f>SUM(AA9:AA15)</f>
        <v>25117000</v>
      </c>
      <c r="AB16" s="12"/>
      <c r="AC16" s="34">
        <f>SUM(AC9:AC15)</f>
        <v>35715160</v>
      </c>
      <c r="AD16" s="12"/>
      <c r="AE16" s="36">
        <f>SUM(AE9:AE15)</f>
        <v>55990000</v>
      </c>
    </row>
    <row r="18" spans="2:31" x14ac:dyDescent="0.25">
      <c r="AD18" s="1" t="s">
        <v>66</v>
      </c>
      <c r="AE18" s="4">
        <f>G16-AE16</f>
        <v>807500</v>
      </c>
    </row>
    <row r="20" spans="2:31" ht="34.5" customHeight="1" x14ac:dyDescent="0.25">
      <c r="B20" s="44"/>
      <c r="C20" s="44"/>
      <c r="E20" s="25" t="s">
        <v>48</v>
      </c>
      <c r="F20" s="29" t="s">
        <v>52</v>
      </c>
    </row>
    <row r="21" spans="2:31" ht="34.5" customHeight="1" x14ac:dyDescent="0.25">
      <c r="B21" s="43"/>
      <c r="C21" s="43"/>
    </row>
    <row r="22" spans="2:31" ht="22.5" customHeight="1" x14ac:dyDescent="0.25">
      <c r="B22" s="44"/>
      <c r="C22" s="44"/>
      <c r="E22" s="44" t="s">
        <v>49</v>
      </c>
      <c r="F22" s="44"/>
      <c r="G22" s="44"/>
      <c r="H22" s="42" t="s">
        <v>53</v>
      </c>
      <c r="I22" s="42"/>
      <c r="J22" s="42"/>
      <c r="K22" s="42"/>
      <c r="L22" s="42"/>
      <c r="M22" s="42"/>
      <c r="N22" s="42"/>
      <c r="O22" s="42"/>
    </row>
    <row r="23" spans="2:31" ht="24.75" customHeight="1" x14ac:dyDescent="0.25">
      <c r="B23" s="37"/>
      <c r="C23" s="37"/>
      <c r="E23" s="37" t="s">
        <v>50</v>
      </c>
      <c r="F23" s="37"/>
      <c r="G23" s="37"/>
      <c r="H23" s="45" t="s">
        <v>54</v>
      </c>
      <c r="I23" s="45"/>
      <c r="J23" s="45"/>
      <c r="K23" s="45"/>
      <c r="L23" s="45"/>
      <c r="M23" s="45"/>
      <c r="N23" s="45"/>
      <c r="O23" s="45"/>
    </row>
    <row r="24" spans="2:31" ht="27" customHeight="1" x14ac:dyDescent="0.25">
      <c r="B24" s="37"/>
      <c r="C24" s="37"/>
      <c r="E24" s="37" t="s">
        <v>51</v>
      </c>
      <c r="F24" s="37"/>
      <c r="G24" s="37"/>
      <c r="H24" s="42" t="s">
        <v>55</v>
      </c>
      <c r="I24" s="42"/>
      <c r="J24" s="42"/>
      <c r="K24" s="42"/>
      <c r="L24" s="42"/>
      <c r="M24" s="42"/>
      <c r="N24" s="42"/>
      <c r="O24" s="42"/>
    </row>
    <row r="25" spans="2:31" x14ac:dyDescent="0.25">
      <c r="E25" s="43"/>
      <c r="F25" s="43"/>
      <c r="G25" s="43"/>
      <c r="H25" s="40"/>
      <c r="I25" s="40"/>
      <c r="J25" s="40"/>
      <c r="K25" s="40"/>
      <c r="L25" s="40"/>
      <c r="M25" s="40"/>
      <c r="N25" s="40"/>
      <c r="O25" s="40"/>
    </row>
    <row r="26" spans="2:31" ht="15.75" customHeight="1" x14ac:dyDescent="0.25">
      <c r="E26" s="37" t="s">
        <v>56</v>
      </c>
      <c r="F26" s="37"/>
      <c r="G26" s="37"/>
      <c r="H26" s="42" t="s">
        <v>57</v>
      </c>
      <c r="I26" s="42"/>
      <c r="J26" s="42"/>
      <c r="K26" s="42"/>
      <c r="L26" s="42"/>
      <c r="M26" s="42"/>
      <c r="N26" s="42"/>
      <c r="O26" s="42"/>
    </row>
    <row r="27" spans="2:31" x14ac:dyDescent="0.25">
      <c r="E27" s="43"/>
      <c r="F27" s="43"/>
      <c r="G27" s="43"/>
      <c r="H27" s="40"/>
      <c r="I27" s="40"/>
      <c r="J27" s="40"/>
      <c r="K27" s="40"/>
      <c r="L27" s="40"/>
      <c r="M27" s="40"/>
      <c r="N27" s="40"/>
      <c r="O27" s="40"/>
    </row>
    <row r="28" spans="2:31" x14ac:dyDescent="0.25">
      <c r="E28" s="41" t="s">
        <v>58</v>
      </c>
      <c r="F28" s="41"/>
      <c r="G28" s="41"/>
      <c r="H28" s="42" t="s">
        <v>59</v>
      </c>
      <c r="I28" s="42"/>
      <c r="J28" s="42"/>
      <c r="K28" s="42"/>
      <c r="L28" s="42"/>
      <c r="M28" s="42"/>
      <c r="N28" s="42"/>
      <c r="O28" s="42"/>
    </row>
    <row r="29" spans="2:31" x14ac:dyDescent="0.25">
      <c r="E29" s="37"/>
      <c r="F29" s="37"/>
      <c r="G29" s="37"/>
      <c r="H29" s="42"/>
      <c r="I29" s="42"/>
      <c r="J29" s="42"/>
      <c r="K29" s="42"/>
      <c r="L29" s="42"/>
      <c r="M29" s="42"/>
      <c r="N29" s="42"/>
      <c r="O29" s="42"/>
    </row>
    <row r="30" spans="2:31" ht="29.25" customHeight="1" x14ac:dyDescent="0.25">
      <c r="E30" s="38" t="s">
        <v>60</v>
      </c>
      <c r="F30" s="38"/>
      <c r="G30" s="40"/>
      <c r="H30" s="40"/>
      <c r="I30" s="29" t="s">
        <v>61</v>
      </c>
      <c r="J30" s="29"/>
      <c r="K30" s="29"/>
      <c r="L30" s="29"/>
      <c r="M30" s="29"/>
      <c r="N30" s="31"/>
      <c r="O30" s="30"/>
    </row>
    <row r="31" spans="2:31" x14ac:dyDescent="0.25">
      <c r="E31" s="27"/>
      <c r="F31" s="26"/>
      <c r="G31" s="40"/>
      <c r="H31" s="40"/>
      <c r="I31" s="26"/>
      <c r="J31" s="31"/>
      <c r="K31" s="32"/>
      <c r="L31" s="32"/>
      <c r="M31" s="32"/>
      <c r="N31" s="32"/>
      <c r="O31" s="30"/>
    </row>
    <row r="32" spans="2:31" x14ac:dyDescent="0.25">
      <c r="E32" s="28" t="s">
        <v>62</v>
      </c>
      <c r="F32" s="26"/>
      <c r="G32" s="40"/>
      <c r="H32" s="40"/>
      <c r="I32" s="29" t="s">
        <v>63</v>
      </c>
      <c r="J32" s="29"/>
      <c r="K32" s="29"/>
      <c r="L32" s="29"/>
      <c r="M32" s="29"/>
      <c r="N32" s="31"/>
      <c r="O32" s="30"/>
    </row>
    <row r="33" spans="5:15" x14ac:dyDescent="0.25">
      <c r="E33" s="26"/>
      <c r="F33" s="26"/>
      <c r="G33" s="40"/>
      <c r="H33" s="40"/>
      <c r="I33" s="26"/>
      <c r="J33" s="31"/>
      <c r="K33" s="32"/>
      <c r="L33" s="32"/>
      <c r="M33" s="32"/>
      <c r="N33" s="32"/>
      <c r="O33" s="30"/>
    </row>
    <row r="34" spans="5:15" x14ac:dyDescent="0.25">
      <c r="E34" s="37"/>
      <c r="F34" s="37"/>
      <c r="G34" s="37"/>
      <c r="H34" s="29" t="s">
        <v>64</v>
      </c>
      <c r="I34" s="29"/>
      <c r="J34" s="29"/>
      <c r="K34" s="29"/>
      <c r="L34" s="29"/>
      <c r="M34" s="29"/>
      <c r="N34" s="29"/>
      <c r="O34" s="29"/>
    </row>
    <row r="35" spans="5:15" ht="15.75" customHeight="1" x14ac:dyDescent="0.25">
      <c r="E35" s="37" t="s">
        <v>33</v>
      </c>
      <c r="F35" s="37"/>
      <c r="G35" s="37"/>
      <c r="H35" s="29"/>
      <c r="I35" s="29"/>
      <c r="J35" s="29"/>
      <c r="K35" s="29"/>
      <c r="L35" s="29"/>
      <c r="M35" s="29"/>
      <c r="N35" s="29"/>
      <c r="O35" s="29"/>
    </row>
  </sheetData>
  <sortState ref="C3:G12">
    <sortCondition ref="C3"/>
  </sortState>
  <mergeCells count="51">
    <mergeCell ref="A8:K8"/>
    <mergeCell ref="J6:J7"/>
    <mergeCell ref="K6:K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4:K5"/>
    <mergeCell ref="L6:M7"/>
    <mergeCell ref="N6:O7"/>
    <mergeCell ref="P6:Q7"/>
    <mergeCell ref="R6:S7"/>
    <mergeCell ref="T6:U7"/>
    <mergeCell ref="V6:W7"/>
    <mergeCell ref="X6:Y7"/>
    <mergeCell ref="Z6:AA7"/>
    <mergeCell ref="AB6:AC7"/>
    <mergeCell ref="B20:C20"/>
    <mergeCell ref="B21:C21"/>
    <mergeCell ref="B22:C22"/>
    <mergeCell ref="B23:C23"/>
    <mergeCell ref="B24:C24"/>
    <mergeCell ref="E27:G27"/>
    <mergeCell ref="H27:O27"/>
    <mergeCell ref="E22:G22"/>
    <mergeCell ref="H22:O22"/>
    <mergeCell ref="E23:G23"/>
    <mergeCell ref="H23:O23"/>
    <mergeCell ref="E24:G24"/>
    <mergeCell ref="H24:O24"/>
    <mergeCell ref="E35:G35"/>
    <mergeCell ref="E30:F30"/>
    <mergeCell ref="AD6:AE7"/>
    <mergeCell ref="G31:H31"/>
    <mergeCell ref="G32:H32"/>
    <mergeCell ref="G33:H33"/>
    <mergeCell ref="E34:G34"/>
    <mergeCell ref="E28:G28"/>
    <mergeCell ref="H28:O28"/>
    <mergeCell ref="E29:G29"/>
    <mergeCell ref="H29:O29"/>
    <mergeCell ref="G30:H30"/>
    <mergeCell ref="E25:G25"/>
    <mergeCell ref="H25:O25"/>
    <mergeCell ref="E26:G26"/>
    <mergeCell ref="H26:O26"/>
  </mergeCells>
  <pageMargins left="0.27559055118110237" right="0.19685039370078741" top="0.31496062992125984" bottom="0.19685039370078741" header="0.31496062992125984" footer="0.19685039370078741"/>
  <pageSetup paperSize="9" scale="3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2022-03-18T04:11:34Z</dcterms:modified>
</cp:coreProperties>
</file>