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W23" i="1" l="1"/>
  <c r="M24" i="1"/>
  <c r="M23" i="1"/>
  <c r="W22" i="1"/>
  <c r="W21" i="1"/>
  <c r="V21" i="1"/>
  <c r="X18" i="1"/>
  <c r="X16" i="1"/>
  <c r="X15" i="1"/>
  <c r="X14" i="1"/>
  <c r="W18" i="1"/>
  <c r="W16" i="1"/>
  <c r="V16" i="1"/>
  <c r="W15" i="1"/>
  <c r="V15" i="1"/>
  <c r="W14" i="1"/>
  <c r="V14" i="1"/>
  <c r="W10" i="1"/>
  <c r="V10" i="1"/>
  <c r="W9" i="1"/>
  <c r="V9" i="1"/>
  <c r="M22" i="1"/>
  <c r="M21" i="1"/>
  <c r="M20" i="1"/>
  <c r="U18" i="1"/>
  <c r="S18" i="1"/>
  <c r="Q18" i="1"/>
  <c r="M18" i="1"/>
  <c r="M17" i="1"/>
  <c r="M16" i="1"/>
  <c r="M15" i="1"/>
  <c r="M14" i="1"/>
  <c r="M13" i="1"/>
  <c r="M12" i="1"/>
  <c r="M11" i="1"/>
  <c r="M10" i="1"/>
  <c r="M9" i="1"/>
  <c r="U9" i="1" l="1"/>
  <c r="U22" i="1" s="1"/>
  <c r="U10" i="1"/>
  <c r="S15" i="1"/>
  <c r="S22" i="1" s="1"/>
  <c r="Q14" i="1"/>
  <c r="Q22" i="1" s="1"/>
  <c r="Q16" i="1"/>
  <c r="O21" i="1"/>
  <c r="O22" i="1" s="1"/>
  <c r="G17" i="1" l="1"/>
  <c r="G15" i="1" l="1"/>
  <c r="G21" i="1"/>
  <c r="G14" i="1"/>
  <c r="G16" i="1"/>
  <c r="G20" i="1" l="1"/>
  <c r="G13" i="1" l="1"/>
  <c r="G12" i="1"/>
  <c r="G10" i="1" l="1"/>
  <c r="G11" i="1"/>
  <c r="G9" i="1"/>
</calcChain>
</file>

<file path=xl/sharedStrings.xml><?xml version="1.0" encoding="utf-8"?>
<sst xmlns="http://schemas.openxmlformats.org/spreadsheetml/2006/main" count="170" uniqueCount="105">
  <si>
    <t>уп</t>
  </si>
  <si>
    <t>фл</t>
  </si>
  <si>
    <t xml:space="preserve">                   Заявка  на 2022 годовой           КДЛ</t>
  </si>
  <si>
    <t>С-РЕАКТИВНЫЙ БЕЛОК (СРБ) ЛАТЕКС</t>
  </si>
  <si>
    <r>
      <t>ОЦМ FOB Экспресс –тест для качественного определения скрытой крови в кале.</t>
    </r>
    <r>
      <rPr>
        <sz val="12"/>
        <color rgb="FF333333"/>
        <rFont val="Times New Roman"/>
        <family val="1"/>
        <charset val="204"/>
      </rPr>
      <t xml:space="preserve"> – Тест для качественного определения скрытой крови в кале -   это экспресс-анализ     карточного типа и иммунохроматография, основанная на анализе в пробирке для качественного обнаружения скрытой крови в кале. </t>
    </r>
  </si>
  <si>
    <r>
      <t>Техпластин тест   технология  100-200 опр. Т</t>
    </r>
    <r>
      <rPr>
        <sz val="12"/>
        <color rgb="FF333333"/>
        <rFont val="Times New Roman"/>
        <family val="1"/>
        <charset val="204"/>
      </rPr>
      <t>ехпластин-тест предназначен для оценки протромбинового времени свертывания. Измерение проводят на коагулометре или мануально. Определение протромбинового времени используется для тестирования факторов протромбинового комплекса (II - протромбина, V, VII, X) и контроля за лечением антикоагулянтами непрямого действия.</t>
    </r>
  </si>
  <si>
    <r>
      <t xml:space="preserve">Тромбо тест   технология стандарт 100-200 опр. </t>
    </r>
    <r>
      <rPr>
        <b/>
        <sz val="12"/>
        <color rgb="FF333333"/>
        <rFont val="Times New Roman"/>
        <family val="1"/>
        <charset val="204"/>
      </rPr>
      <t>Тромбо-тест</t>
    </r>
    <r>
      <rPr>
        <sz val="12"/>
        <color rgb="FF333333"/>
        <rFont val="Times New Roman"/>
        <family val="1"/>
        <charset val="204"/>
      </rPr>
      <t> Набор предназначен для определения тромбинового времени при диагностике нарушений конечного этапа свертывания.</t>
    </r>
  </si>
  <si>
    <r>
      <t>Тех-Фибриноген тест   технология стандарт 100-200 опр.</t>
    </r>
    <r>
      <rPr>
        <b/>
        <sz val="12"/>
        <color rgb="FF333333"/>
        <rFont val="Times New Roman"/>
        <family val="1"/>
        <charset val="204"/>
      </rPr>
      <t>Тех-Фибниноген-тест</t>
    </r>
    <r>
      <rPr>
        <sz val="12"/>
        <color rgb="FF333333"/>
        <rFont val="Times New Roman"/>
        <family val="1"/>
        <charset val="204"/>
      </rPr>
      <t> Набор предназначен для быстрого количественного определения содержания фибриногена в плазме крови (хронометрический метод по Clauss) на коагулометре.</t>
    </r>
  </si>
  <si>
    <r>
      <t xml:space="preserve">АПТВ тест технология стандарт   100-200 опр. </t>
    </r>
    <r>
      <rPr>
        <sz val="12"/>
        <color rgb="FF333333"/>
        <rFont val="Times New Roman"/>
        <family val="1"/>
        <charset val="204"/>
      </rPr>
      <t> Предназначен для выполнения базовой методики исследования системы гемостаза - определения активированного парциального (частичного) тромбопластинового времени (АПТВ или АЧТВ).</t>
    </r>
  </si>
  <si>
    <t>№ лота</t>
  </si>
  <si>
    <t xml:space="preserve">    Международное непатентованное название лекарственного средства или наименование изделий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</si>
  <si>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</si>
  <si>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</si>
  <si>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 xml:space="preserve">Количес-тво на 2022 год </t>
  </si>
  <si>
    <t>С-РЕАКТИВНЫЙ БЕЛОК (СРБ) ЛАТЕКС Латексный тест на слайде для качественного и полуколичественного определения С-реактивного белка (СРБ) в сыворотке человека. Без разведения проб, 500 TEST, 1200302</t>
  </si>
  <si>
    <t>Техпластин тест технология 100-200 опр</t>
  </si>
  <si>
    <t xml:space="preserve">Тромбо тест   технология стандарт 100-200 опр. </t>
  </si>
  <si>
    <t>Тех-Фибриноген тест   технология стандарт 100-200 опр</t>
  </si>
  <si>
    <t>АПТВ тест технология стандарт   100-200 опр.</t>
  </si>
  <si>
    <t xml:space="preserve">ОЦМ FOB Экспресс –тест для качественного определения скрытой крови в кале. </t>
  </si>
  <si>
    <t>"Утверждаю"</t>
  </si>
  <si>
    <t>Руководитель ОПЦ 3_______________ Махмутов Н.Т</t>
  </si>
  <si>
    <t xml:space="preserve">                </t>
  </si>
  <si>
    <t>Ст.лаб:                                                                    Нарметова.Г.Е</t>
  </si>
  <si>
    <t>Зав.Лаборатории:                                                Шакирова.К.Ф</t>
  </si>
  <si>
    <t xml:space="preserve">Глав.бухгалтер:                                                    Кожамбекова.Ж.К  </t>
  </si>
  <si>
    <t>Провизор:                                                                    Г.А Намазбай</t>
  </si>
  <si>
    <t xml:space="preserve">№ </t>
  </si>
  <si>
    <t>Наименование</t>
  </si>
  <si>
    <t>Описание</t>
  </si>
  <si>
    <t>ед.ца изм.</t>
  </si>
  <si>
    <t>кол-во</t>
  </si>
  <si>
    <t>Сумма</t>
  </si>
  <si>
    <t>Цена</t>
  </si>
  <si>
    <t>Лекарственное средство</t>
  </si>
  <si>
    <t>Глюкоза 5% , 200,0</t>
  </si>
  <si>
    <t>раствор для инфузий 5%, 200мл</t>
  </si>
  <si>
    <t>Глюкоза 10% , 200,0</t>
  </si>
  <si>
    <t>раствор для инфузий 10%, 200мл</t>
  </si>
  <si>
    <t>Строка приказа</t>
  </si>
  <si>
    <t>Синегра 20мг</t>
  </si>
  <si>
    <t>Силденафил таблетки, покрытые пленочной оболочкой, 20мг</t>
  </si>
  <si>
    <t>табл</t>
  </si>
  <si>
    <t>Пентаглобин 50мг/мл</t>
  </si>
  <si>
    <t xml:space="preserve"> фл</t>
  </si>
  <si>
    <t>Пентаглобин раствор для внутривенного введения  50мг/мл 50мл</t>
  </si>
  <si>
    <t>Альбумин</t>
  </si>
  <si>
    <t>раствор для инфузий, 10% 100мл</t>
  </si>
  <si>
    <t xml:space="preserve">Цена по приказу </t>
  </si>
  <si>
    <t>приказ 77 стр 498</t>
  </si>
  <si>
    <t>приказ 77 стр 501</t>
  </si>
  <si>
    <t>приказ 77 стр 1701</t>
  </si>
  <si>
    <t>приказ 77 стр 1454</t>
  </si>
  <si>
    <t xml:space="preserve">приказ 96 стр 51 </t>
  </si>
  <si>
    <t xml:space="preserve">       Количество (объем) закупаемых  лекаственных средств и медицинских изделии в рамках гарантированного объема бесплатной медицинской помощи и (или) в   системе обязательного социального медицинского страхования, фармацевтических услуг   на 2022год   ГКП на ПХВ "Областной перинатальный центр №3"</t>
  </si>
  <si>
    <t>Изделия медицинского назначения</t>
  </si>
  <si>
    <t>Шприц 2,0</t>
  </si>
  <si>
    <t>шт</t>
  </si>
  <si>
    <t>приказ 77 стр 761</t>
  </si>
  <si>
    <t>Тазобактам 4,0</t>
  </si>
  <si>
    <t>Ксилат 200мл</t>
  </si>
  <si>
    <t>раствор для инфузий</t>
  </si>
  <si>
    <t>КП</t>
  </si>
  <si>
    <t>ампула</t>
  </si>
  <si>
    <t>Транексамовая кислота раствор для инъекций 100мг/мл 5мл</t>
  </si>
  <si>
    <t xml:space="preserve"> Сангера</t>
  </si>
  <si>
    <t xml:space="preserve">пиперациллин раствор для инфузий раствор для внутривенного введения 4,0г+0,5г </t>
  </si>
  <si>
    <t>приказ 77 стр 1646</t>
  </si>
  <si>
    <t>Дефлагин гель ваг туба 150 мл №1 + 28 (14х2) аппликаторов</t>
  </si>
  <si>
    <t>Дефлагин гель</t>
  </si>
  <si>
    <t>набор</t>
  </si>
  <si>
    <t>сату кз</t>
  </si>
  <si>
    <t>Тетрациклиновая мазь</t>
  </si>
  <si>
    <t>1% 3г мазь глазная</t>
  </si>
  <si>
    <t>туба</t>
  </si>
  <si>
    <t>Условие платежа</t>
  </si>
  <si>
    <t>Место поставки</t>
  </si>
  <si>
    <t>Условие поставки</t>
  </si>
  <si>
    <t>Срок поставки</t>
  </si>
  <si>
    <t>Перечисление</t>
  </si>
  <si>
    <t>ТО, Г.Туркестан ул.Нышанова 18/А</t>
  </si>
  <si>
    <t>до склада по заявке заказчика заказчика 20 дней после заявки</t>
  </si>
  <si>
    <t>по заявке заказчика  до 31.12.2022 года</t>
  </si>
  <si>
    <r>
      <t>инъекционный трехкомпонентный, стерильный однократного применения объемом </t>
    </r>
    <r>
      <rPr>
        <b/>
        <sz val="12"/>
        <color theme="1"/>
        <rFont val="Times New Roman"/>
        <family val="1"/>
        <charset val="204"/>
      </rPr>
      <t>2,0 мл</t>
    </r>
    <r>
      <rPr>
        <sz val="12"/>
        <color theme="1"/>
        <rFont val="Times New Roman"/>
        <family val="1"/>
        <charset val="204"/>
      </rPr>
      <t> с иглой 23G 0,7х32 мм</t>
    </r>
  </si>
  <si>
    <t>ТОО "INKAR" вр 17:00  15.03.2022</t>
  </si>
  <si>
    <t>ТОО "НПО"ЗЕРДЕ" вр 14:45  17.03.2022</t>
  </si>
  <si>
    <t>ТОО "A.N.P." вр 09:00  17.03.2022</t>
  </si>
  <si>
    <t>ТОО "ТИН" вр 16:08 16.03.2022</t>
  </si>
  <si>
    <t>Итого</t>
  </si>
  <si>
    <t>Зав отделением :</t>
  </si>
  <si>
    <t>Кекилова А.</t>
  </si>
  <si>
    <t>Руководитель ОПЦ №3                                                                             Махмутов Н.Т</t>
  </si>
  <si>
    <t>Глав.бухгалтер:                                                                                          Кожамбекова Ж.К</t>
  </si>
  <si>
    <t>Старшая медсестра:</t>
  </si>
  <si>
    <t>Жапбаркулова Ш.</t>
  </si>
  <si>
    <t>Абдухамидова Ф.</t>
  </si>
  <si>
    <t>Сержанова Г.</t>
  </si>
  <si>
    <t>Фармацевт-Провизор:                                                                              Намазбай Г.А</t>
  </si>
  <si>
    <t>Юрист:</t>
  </si>
  <si>
    <t>Зулпихаров М.И.</t>
  </si>
  <si>
    <t>лек</t>
  </si>
  <si>
    <t>ИМН</t>
  </si>
  <si>
    <t>ВСЕГО ИТОГО</t>
  </si>
  <si>
    <t>Приложение №3 к протоколу №6 от 25.03.2022 г</t>
  </si>
  <si>
    <t>вскрытие            18.03.2022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</si>
</sst>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0" borderId="0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10" fillId="0" borderId="0" xfId="0" applyFont="1" applyFill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8" fillId="0" borderId="0" xfId="1" applyFont="1" applyFill="1" applyBorder="1" applyAlignment="1">
      <alignment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center"/>
    </xf>
    <xf numFmtId="14" fontId="10" fillId="0" borderId="0" xfId="0" applyNumberFormat="1" applyFont="1" applyFill="1" applyAlignment="1">
      <alignment vertical="center" wrapText="1"/>
    </xf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wrapText="1"/>
    </xf>
    <xf numFmtId="0" fontId="3" fillId="0" borderId="1" xfId="0" applyFont="1" applyBorder="1"/>
    <xf numFmtId="0" fontId="2" fillId="3" borderId="1" xfId="0" applyFont="1" applyFill="1" applyBorder="1"/>
    <xf numFmtId="0" fontId="0" fillId="0" borderId="1" xfId="0" applyBorder="1"/>
    <xf numFmtId="0" fontId="8" fillId="3" borderId="1" xfId="0" applyFont="1" applyFill="1" applyBorder="1"/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/>
    <xf numFmtId="0" fontId="0" fillId="0" borderId="0" xfId="0" applyBorder="1" applyAlignment="1">
      <alignment horizontal="center"/>
    </xf>
    <xf numFmtId="164" fontId="3" fillId="0" borderId="0" xfId="0" applyNumberFormat="1" applyFont="1" applyBorder="1"/>
    <xf numFmtId="0" fontId="0" fillId="2" borderId="0" xfId="0" applyFill="1" applyBorder="1"/>
    <xf numFmtId="0" fontId="8" fillId="2" borderId="0" xfId="0" applyFont="1" applyFill="1" applyBorder="1"/>
    <xf numFmtId="0" fontId="16" fillId="0" borderId="0" xfId="0" applyFont="1"/>
    <xf numFmtId="0" fontId="16" fillId="0" borderId="0" xfId="0" applyFont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left"/>
    </xf>
    <xf numFmtId="0" fontId="17" fillId="0" borderId="0" xfId="0" applyFont="1" applyAlignment="1"/>
    <xf numFmtId="164" fontId="0" fillId="0" borderId="0" xfId="0" applyNumberFormat="1"/>
    <xf numFmtId="0" fontId="3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right" wrapText="1"/>
    </xf>
    <xf numFmtId="0" fontId="2" fillId="0" borderId="3" xfId="0" applyFont="1" applyBorder="1" applyAlignment="1"/>
    <xf numFmtId="0" fontId="2" fillId="0" borderId="3" xfId="0" applyFont="1" applyBorder="1"/>
    <xf numFmtId="164" fontId="2" fillId="0" borderId="3" xfId="0" applyNumberFormat="1" applyFont="1" applyBorder="1" applyAlignment="1">
      <alignment wrapText="1"/>
    </xf>
    <xf numFmtId="0" fontId="2" fillId="3" borderId="3" xfId="0" applyFont="1" applyFill="1" applyBorder="1"/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5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wrapText="1"/>
    </xf>
    <xf numFmtId="164" fontId="2" fillId="3" borderId="1" xfId="0" applyNumberFormat="1" applyFont="1" applyFill="1" applyBorder="1" applyAlignment="1">
      <alignment wrapText="1"/>
    </xf>
    <xf numFmtId="164" fontId="3" fillId="3" borderId="1" xfId="0" applyNumberFormat="1" applyFont="1" applyFill="1" applyBorder="1" applyAlignment="1">
      <alignment wrapText="1"/>
    </xf>
    <xf numFmtId="0" fontId="3" fillId="3" borderId="1" xfId="0" applyFont="1" applyFill="1" applyBorder="1"/>
    <xf numFmtId="0" fontId="0" fillId="3" borderId="1" xfId="0" applyFill="1" applyBorder="1"/>
    <xf numFmtId="0" fontId="0" fillId="3" borderId="0" xfId="0" applyFill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164" fontId="3" fillId="3" borderId="1" xfId="0" applyNumberFormat="1" applyFont="1" applyFill="1" applyBorder="1"/>
    <xf numFmtId="164" fontId="0" fillId="3" borderId="0" xfId="0" applyNumberFormat="1" applyFill="1"/>
    <xf numFmtId="164" fontId="2" fillId="0" borderId="1" xfId="0" applyNumberFormat="1" applyFont="1" applyBorder="1"/>
    <xf numFmtId="0" fontId="15" fillId="3" borderId="1" xfId="0" applyFont="1" applyFill="1" applyBorder="1"/>
    <xf numFmtId="164" fontId="3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4" fontId="14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14" fillId="0" borderId="1" xfId="2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8" fillId="0" borderId="0" xfId="0" applyFont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tabSelected="1" topLeftCell="A7" workbookViewId="0">
      <selection sqref="A1:W31"/>
    </sheetView>
  </sheetViews>
  <sheetFormatPr defaultRowHeight="15" x14ac:dyDescent="0.25"/>
  <cols>
    <col min="1" max="1" width="10.42578125" style="4" customWidth="1"/>
    <col min="2" max="2" width="40.85546875" customWidth="1"/>
    <col min="3" max="3" width="44.28515625" customWidth="1"/>
    <col min="4" max="4" width="11" style="2" customWidth="1"/>
    <col min="5" max="5" width="10.7109375" customWidth="1"/>
    <col min="6" max="6" width="14.140625" customWidth="1"/>
    <col min="7" max="7" width="15.140625" hidden="1" customWidth="1"/>
    <col min="8" max="8" width="12.42578125" hidden="1" customWidth="1"/>
    <col min="9" max="9" width="14.5703125" hidden="1" customWidth="1"/>
    <col min="10" max="10" width="19.7109375" hidden="1" customWidth="1"/>
    <col min="11" max="12" width="12.7109375" hidden="1" customWidth="1"/>
    <col min="13" max="13" width="12.7109375" customWidth="1"/>
    <col min="14" max="14" width="10.7109375" bestFit="1" customWidth="1"/>
    <col min="24" max="24" width="9.5703125" bestFit="1" customWidth="1"/>
  </cols>
  <sheetData>
    <row r="1" spans="1:24" ht="14.45" customHeight="1" x14ac:dyDescent="0.25">
      <c r="A1" s="84" t="s">
        <v>54</v>
      </c>
      <c r="B1" s="84"/>
      <c r="C1" s="84"/>
      <c r="D1" s="84"/>
      <c r="E1" s="84"/>
      <c r="F1" s="84"/>
      <c r="G1" s="84"/>
      <c r="H1" s="84"/>
      <c r="I1" s="15"/>
      <c r="J1" s="15"/>
      <c r="Q1" t="s">
        <v>103</v>
      </c>
    </row>
    <row r="2" spans="1:24" x14ac:dyDescent="0.25">
      <c r="A2" s="84"/>
      <c r="B2" s="84"/>
      <c r="C2" s="84"/>
      <c r="D2" s="84"/>
      <c r="E2" s="84"/>
      <c r="F2" s="84"/>
      <c r="G2" s="84"/>
      <c r="H2" s="84"/>
      <c r="I2" s="15"/>
      <c r="J2" s="15"/>
    </row>
    <row r="3" spans="1:24" x14ac:dyDescent="0.25">
      <c r="A3" s="84"/>
      <c r="B3" s="84"/>
      <c r="C3" s="84"/>
      <c r="D3" s="84"/>
      <c r="E3" s="84"/>
      <c r="F3" s="84"/>
      <c r="G3" s="84"/>
      <c r="H3" s="84"/>
      <c r="I3" s="15"/>
      <c r="J3" s="15"/>
    </row>
    <row r="4" spans="1:24" x14ac:dyDescent="0.25">
      <c r="B4" s="25" t="s">
        <v>104</v>
      </c>
      <c r="C4" s="15"/>
      <c r="D4" s="15"/>
      <c r="E4" s="15"/>
      <c r="F4" s="15"/>
      <c r="G4" s="15"/>
      <c r="H4" s="15"/>
      <c r="I4" s="15"/>
      <c r="J4" s="15"/>
    </row>
    <row r="5" spans="1:24" ht="0.75" customHeight="1" x14ac:dyDescent="0.25">
      <c r="A5" s="18"/>
      <c r="B5" s="18"/>
      <c r="C5" s="18"/>
      <c r="D5" s="18"/>
      <c r="E5" s="18"/>
      <c r="F5" s="18"/>
      <c r="G5" s="3"/>
      <c r="H5" s="3"/>
      <c r="I5" s="3"/>
    </row>
    <row r="6" spans="1:24" ht="65.25" customHeight="1" x14ac:dyDescent="0.25">
      <c r="A6" s="88" t="s">
        <v>9</v>
      </c>
      <c r="B6" s="89" t="s">
        <v>10</v>
      </c>
      <c r="C6" s="89" t="s">
        <v>11</v>
      </c>
      <c r="D6" s="89" t="s">
        <v>12</v>
      </c>
      <c r="E6" s="85" t="s">
        <v>13</v>
      </c>
      <c r="F6" s="85" t="s">
        <v>48</v>
      </c>
      <c r="G6" s="85" t="s">
        <v>32</v>
      </c>
      <c r="H6" s="86" t="s">
        <v>39</v>
      </c>
      <c r="I6" s="91" t="s">
        <v>75</v>
      </c>
      <c r="J6" s="92" t="s">
        <v>76</v>
      </c>
      <c r="K6" s="93" t="s">
        <v>77</v>
      </c>
      <c r="L6" s="93" t="s">
        <v>78</v>
      </c>
      <c r="M6" s="94" t="s">
        <v>32</v>
      </c>
      <c r="N6" s="79" t="s">
        <v>84</v>
      </c>
      <c r="O6" s="80"/>
      <c r="P6" s="79" t="s">
        <v>85</v>
      </c>
      <c r="Q6" s="80"/>
      <c r="R6" s="79" t="s">
        <v>86</v>
      </c>
      <c r="S6" s="80"/>
      <c r="T6" s="79" t="s">
        <v>87</v>
      </c>
      <c r="U6" s="80"/>
      <c r="V6" s="79" t="s">
        <v>102</v>
      </c>
      <c r="W6" s="80"/>
    </row>
    <row r="7" spans="1:24" ht="21" customHeight="1" x14ac:dyDescent="0.25">
      <c r="A7" s="88"/>
      <c r="B7" s="89"/>
      <c r="C7" s="89"/>
      <c r="D7" s="89"/>
      <c r="E7" s="85"/>
      <c r="F7" s="85"/>
      <c r="G7" s="85"/>
      <c r="H7" s="87"/>
      <c r="I7" s="91"/>
      <c r="J7" s="92"/>
      <c r="K7" s="93"/>
      <c r="L7" s="93"/>
      <c r="M7" s="95"/>
      <c r="N7" s="31" t="s">
        <v>33</v>
      </c>
      <c r="O7" s="31" t="s">
        <v>32</v>
      </c>
      <c r="P7" s="31" t="s">
        <v>33</v>
      </c>
      <c r="Q7" s="31" t="s">
        <v>32</v>
      </c>
      <c r="R7" s="31" t="s">
        <v>33</v>
      </c>
      <c r="S7" s="31" t="s">
        <v>32</v>
      </c>
      <c r="T7" s="31" t="s">
        <v>33</v>
      </c>
      <c r="U7" s="31" t="s">
        <v>32</v>
      </c>
      <c r="V7" s="31" t="s">
        <v>33</v>
      </c>
      <c r="W7" s="31" t="s">
        <v>32</v>
      </c>
    </row>
    <row r="8" spans="1:24" ht="15.75" customHeight="1" x14ac:dyDescent="0.25">
      <c r="A8" s="81" t="s">
        <v>34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3"/>
    </row>
    <row r="9" spans="1:24" ht="32.25" customHeight="1" x14ac:dyDescent="0.25">
      <c r="A9" s="52">
        <v>1</v>
      </c>
      <c r="B9" s="53" t="s">
        <v>35</v>
      </c>
      <c r="C9" s="53" t="s">
        <v>36</v>
      </c>
      <c r="D9" s="54" t="s">
        <v>1</v>
      </c>
      <c r="E9" s="54">
        <v>600</v>
      </c>
      <c r="F9" s="55">
        <v>178.75</v>
      </c>
      <c r="G9" s="56">
        <f>E9*F9</f>
        <v>107250</v>
      </c>
      <c r="H9" s="53" t="s">
        <v>49</v>
      </c>
      <c r="I9" s="57" t="s">
        <v>79</v>
      </c>
      <c r="J9" s="53" t="s">
        <v>80</v>
      </c>
      <c r="K9" s="53" t="s">
        <v>81</v>
      </c>
      <c r="L9" s="58" t="s">
        <v>82</v>
      </c>
      <c r="M9" s="58">
        <f>E9*F9</f>
        <v>107250</v>
      </c>
      <c r="N9" s="57"/>
      <c r="O9" s="57"/>
      <c r="P9" s="57"/>
      <c r="Q9" s="57"/>
      <c r="R9" s="57"/>
      <c r="S9" s="57"/>
      <c r="T9" s="59">
        <v>175</v>
      </c>
      <c r="U9" s="59">
        <f>E9*T9</f>
        <v>105000</v>
      </c>
      <c r="V9" s="33">
        <f>T9</f>
        <v>175</v>
      </c>
      <c r="W9" s="70">
        <f>E9*V9</f>
        <v>105000</v>
      </c>
      <c r="X9" s="51">
        <v>105000</v>
      </c>
    </row>
    <row r="10" spans="1:24" ht="36.75" customHeight="1" x14ac:dyDescent="0.25">
      <c r="A10" s="21">
        <v>2</v>
      </c>
      <c r="B10" s="17" t="s">
        <v>37</v>
      </c>
      <c r="C10" s="17" t="s">
        <v>38</v>
      </c>
      <c r="D10" s="20" t="s">
        <v>1</v>
      </c>
      <c r="E10" s="20">
        <v>3100</v>
      </c>
      <c r="F10" s="28">
        <v>200.4</v>
      </c>
      <c r="G10" s="19">
        <f t="shared" ref="G10:G11" si="0">E10*F10</f>
        <v>621240</v>
      </c>
      <c r="H10" s="17" t="s">
        <v>50</v>
      </c>
      <c r="I10" s="16" t="s">
        <v>79</v>
      </c>
      <c r="J10" s="17" t="s">
        <v>80</v>
      </c>
      <c r="K10" s="17" t="s">
        <v>81</v>
      </c>
      <c r="L10" s="30" t="s">
        <v>82</v>
      </c>
      <c r="M10" s="30">
        <f t="shared" ref="M10:M17" si="1">E10*F10</f>
        <v>621240</v>
      </c>
      <c r="N10" s="16"/>
      <c r="O10" s="16"/>
      <c r="P10" s="16"/>
      <c r="Q10" s="16"/>
      <c r="R10" s="16"/>
      <c r="S10" s="16"/>
      <c r="T10" s="32">
        <v>199</v>
      </c>
      <c r="U10" s="32">
        <f>E10*T10</f>
        <v>616900</v>
      </c>
      <c r="V10" s="33">
        <f>T10</f>
        <v>199</v>
      </c>
      <c r="W10" s="70">
        <f>V10*E10</f>
        <v>616900</v>
      </c>
      <c r="X10" s="51">
        <v>616900</v>
      </c>
    </row>
    <row r="11" spans="1:24" ht="39.75" customHeight="1" x14ac:dyDescent="0.25">
      <c r="A11" s="21">
        <v>3</v>
      </c>
      <c r="B11" s="19" t="s">
        <v>40</v>
      </c>
      <c r="C11" s="17" t="s">
        <v>41</v>
      </c>
      <c r="D11" s="10" t="s">
        <v>42</v>
      </c>
      <c r="E11" s="10">
        <v>25</v>
      </c>
      <c r="F11" s="23">
        <v>85.442999999999998</v>
      </c>
      <c r="G11" s="19">
        <f t="shared" si="0"/>
        <v>2136.0749999999998</v>
      </c>
      <c r="H11" s="17" t="s">
        <v>51</v>
      </c>
      <c r="I11" s="16" t="s">
        <v>79</v>
      </c>
      <c r="J11" s="17" t="s">
        <v>80</v>
      </c>
      <c r="K11" s="17" t="s">
        <v>81</v>
      </c>
      <c r="L11" s="30" t="s">
        <v>82</v>
      </c>
      <c r="M11" s="30">
        <f t="shared" si="1"/>
        <v>2136.0749999999998</v>
      </c>
      <c r="N11" s="16"/>
      <c r="O11" s="16"/>
      <c r="P11" s="16"/>
      <c r="Q11" s="16"/>
      <c r="R11" s="16"/>
      <c r="S11" s="16"/>
      <c r="T11" s="16"/>
      <c r="U11" s="16"/>
      <c r="V11" s="33"/>
      <c r="W11" s="33"/>
    </row>
    <row r="12" spans="1:24" ht="30" customHeight="1" x14ac:dyDescent="0.25">
      <c r="A12" s="21">
        <v>4</v>
      </c>
      <c r="B12" s="19" t="s">
        <v>43</v>
      </c>
      <c r="C12" s="17" t="s">
        <v>45</v>
      </c>
      <c r="D12" s="10" t="s">
        <v>44</v>
      </c>
      <c r="E12" s="10">
        <v>60</v>
      </c>
      <c r="F12" s="29">
        <v>94273.25</v>
      </c>
      <c r="G12" s="19">
        <f t="shared" ref="G12:G17" si="2">E12*F12</f>
        <v>5656395</v>
      </c>
      <c r="H12" s="17" t="s">
        <v>52</v>
      </c>
      <c r="I12" s="16" t="s">
        <v>79</v>
      </c>
      <c r="J12" s="17" t="s">
        <v>80</v>
      </c>
      <c r="K12" s="17" t="s">
        <v>81</v>
      </c>
      <c r="L12" s="30" t="s">
        <v>82</v>
      </c>
      <c r="M12" s="30">
        <f t="shared" si="1"/>
        <v>5656395</v>
      </c>
      <c r="N12" s="16"/>
      <c r="O12" s="16"/>
      <c r="P12" s="16"/>
      <c r="Q12" s="16"/>
      <c r="R12" s="16"/>
      <c r="S12" s="16"/>
      <c r="T12" s="16"/>
      <c r="U12" s="16"/>
      <c r="V12" s="33"/>
      <c r="W12" s="33"/>
    </row>
    <row r="13" spans="1:24" ht="26.25" customHeight="1" x14ac:dyDescent="0.25">
      <c r="A13" s="21">
        <v>5</v>
      </c>
      <c r="B13" s="19" t="s">
        <v>46</v>
      </c>
      <c r="C13" s="19" t="s">
        <v>47</v>
      </c>
      <c r="D13" s="10" t="s">
        <v>1</v>
      </c>
      <c r="E13" s="10">
        <v>30</v>
      </c>
      <c r="F13" s="19">
        <v>6708.37</v>
      </c>
      <c r="G13" s="19">
        <f t="shared" si="2"/>
        <v>201251.1</v>
      </c>
      <c r="H13" s="17" t="s">
        <v>53</v>
      </c>
      <c r="I13" s="16" t="s">
        <v>79</v>
      </c>
      <c r="J13" s="17" t="s">
        <v>80</v>
      </c>
      <c r="K13" s="17" t="s">
        <v>81</v>
      </c>
      <c r="L13" s="30" t="s">
        <v>82</v>
      </c>
      <c r="M13" s="30">
        <f t="shared" si="1"/>
        <v>201251.1</v>
      </c>
      <c r="N13" s="16"/>
      <c r="O13" s="16"/>
      <c r="P13" s="16"/>
      <c r="Q13" s="16"/>
      <c r="R13" s="16"/>
      <c r="S13" s="16"/>
      <c r="T13" s="16"/>
      <c r="U13" s="16"/>
      <c r="V13" s="33"/>
      <c r="W13" s="33"/>
    </row>
    <row r="14" spans="1:24" ht="33.75" customHeight="1" x14ac:dyDescent="0.25">
      <c r="A14" s="21">
        <v>6</v>
      </c>
      <c r="B14" s="19" t="s">
        <v>65</v>
      </c>
      <c r="C14" s="17" t="s">
        <v>64</v>
      </c>
      <c r="D14" s="10" t="s">
        <v>63</v>
      </c>
      <c r="E14" s="10">
        <v>1200</v>
      </c>
      <c r="F14" s="19">
        <v>377.18</v>
      </c>
      <c r="G14" s="19">
        <f t="shared" si="2"/>
        <v>452616</v>
      </c>
      <c r="H14" s="17" t="s">
        <v>67</v>
      </c>
      <c r="I14" s="16" t="s">
        <v>79</v>
      </c>
      <c r="J14" s="17" t="s">
        <v>80</v>
      </c>
      <c r="K14" s="17" t="s">
        <v>81</v>
      </c>
      <c r="L14" s="30" t="s">
        <v>82</v>
      </c>
      <c r="M14" s="30">
        <f t="shared" si="1"/>
        <v>452616</v>
      </c>
      <c r="N14" s="16"/>
      <c r="O14" s="16"/>
      <c r="P14" s="32">
        <v>377.18</v>
      </c>
      <c r="Q14" s="32">
        <f>E14*P14</f>
        <v>452616</v>
      </c>
      <c r="R14" s="16"/>
      <c r="S14" s="16"/>
      <c r="T14" s="16"/>
      <c r="U14" s="16"/>
      <c r="V14" s="33">
        <f>P14</f>
        <v>377.18</v>
      </c>
      <c r="W14" s="70">
        <f>V14*E14</f>
        <v>452616</v>
      </c>
      <c r="X14" s="51">
        <f>M14-W14</f>
        <v>0</v>
      </c>
    </row>
    <row r="15" spans="1:24" ht="32.25" customHeight="1" x14ac:dyDescent="0.25">
      <c r="A15" s="21">
        <v>7</v>
      </c>
      <c r="B15" s="19" t="s">
        <v>59</v>
      </c>
      <c r="C15" s="17" t="s">
        <v>66</v>
      </c>
      <c r="D15" s="10" t="s">
        <v>1</v>
      </c>
      <c r="E15" s="10">
        <v>200</v>
      </c>
      <c r="F15" s="19">
        <v>2450</v>
      </c>
      <c r="G15" s="19">
        <f t="shared" si="2"/>
        <v>490000</v>
      </c>
      <c r="H15" s="28" t="s">
        <v>71</v>
      </c>
      <c r="I15" s="16" t="s">
        <v>79</v>
      </c>
      <c r="J15" s="17" t="s">
        <v>80</v>
      </c>
      <c r="K15" s="17" t="s">
        <v>81</v>
      </c>
      <c r="L15" s="30" t="s">
        <v>82</v>
      </c>
      <c r="M15" s="30">
        <f t="shared" si="1"/>
        <v>490000</v>
      </c>
      <c r="N15" s="16"/>
      <c r="O15" s="16"/>
      <c r="P15" s="16"/>
      <c r="Q15" s="16"/>
      <c r="R15" s="32">
        <v>1800</v>
      </c>
      <c r="S15" s="32">
        <f>E15*R15</f>
        <v>360000</v>
      </c>
      <c r="T15" s="16"/>
      <c r="U15" s="16"/>
      <c r="V15" s="33">
        <f>R15</f>
        <v>1800</v>
      </c>
      <c r="W15" s="70">
        <f>V15*E15</f>
        <v>360000</v>
      </c>
      <c r="X15" s="51">
        <f>M15-W15</f>
        <v>130000</v>
      </c>
    </row>
    <row r="16" spans="1:24" ht="31.5" customHeight="1" x14ac:dyDescent="0.25">
      <c r="A16" s="21">
        <v>8</v>
      </c>
      <c r="B16" s="19" t="s">
        <v>60</v>
      </c>
      <c r="C16" s="19" t="s">
        <v>61</v>
      </c>
      <c r="D16" s="10" t="s">
        <v>1</v>
      </c>
      <c r="E16" s="10">
        <v>200</v>
      </c>
      <c r="F16" s="19">
        <v>4437</v>
      </c>
      <c r="G16" s="19">
        <f t="shared" si="2"/>
        <v>887400</v>
      </c>
      <c r="H16" s="28" t="s">
        <v>62</v>
      </c>
      <c r="I16" s="16" t="s">
        <v>79</v>
      </c>
      <c r="J16" s="17" t="s">
        <v>80</v>
      </c>
      <c r="K16" s="17" t="s">
        <v>81</v>
      </c>
      <c r="L16" s="30" t="s">
        <v>82</v>
      </c>
      <c r="M16" s="30">
        <f t="shared" si="1"/>
        <v>887400</v>
      </c>
      <c r="N16" s="16"/>
      <c r="O16" s="16"/>
      <c r="P16" s="32">
        <v>2775</v>
      </c>
      <c r="Q16" s="32">
        <f>E16*P16</f>
        <v>555000</v>
      </c>
      <c r="R16" s="16"/>
      <c r="S16" s="16"/>
      <c r="T16" s="16"/>
      <c r="U16" s="16"/>
      <c r="V16" s="33">
        <f>P16</f>
        <v>2775</v>
      </c>
      <c r="W16" s="70">
        <f>V16*E16</f>
        <v>555000</v>
      </c>
      <c r="X16" s="51">
        <f>M16-W16</f>
        <v>332400</v>
      </c>
    </row>
    <row r="17" spans="1:24" ht="26.25" customHeight="1" x14ac:dyDescent="0.25">
      <c r="A17" s="21">
        <v>9</v>
      </c>
      <c r="B17" s="19" t="s">
        <v>72</v>
      </c>
      <c r="C17" s="19" t="s">
        <v>73</v>
      </c>
      <c r="D17" s="10" t="s">
        <v>74</v>
      </c>
      <c r="E17" s="10">
        <v>12000</v>
      </c>
      <c r="F17" s="19">
        <v>130</v>
      </c>
      <c r="G17" s="19">
        <f t="shared" si="2"/>
        <v>1560000</v>
      </c>
      <c r="H17" s="28" t="s">
        <v>71</v>
      </c>
      <c r="I17" s="16" t="s">
        <v>79</v>
      </c>
      <c r="J17" s="17" t="s">
        <v>80</v>
      </c>
      <c r="K17" s="17" t="s">
        <v>81</v>
      </c>
      <c r="L17" s="30" t="s">
        <v>82</v>
      </c>
      <c r="M17" s="30">
        <f t="shared" si="1"/>
        <v>1560000</v>
      </c>
      <c r="N17" s="76"/>
      <c r="O17" s="16"/>
      <c r="P17" s="16"/>
      <c r="Q17" s="16"/>
      <c r="R17" s="16"/>
      <c r="S17" s="16"/>
      <c r="T17" s="16"/>
      <c r="U17" s="16"/>
      <c r="V17" s="33"/>
      <c r="W17" s="33"/>
    </row>
    <row r="18" spans="1:24" s="71" customFormat="1" ht="26.25" customHeight="1" x14ac:dyDescent="0.25">
      <c r="A18" s="60"/>
      <c r="B18" s="61" t="s">
        <v>88</v>
      </c>
      <c r="C18" s="62"/>
      <c r="D18" s="63"/>
      <c r="E18" s="63"/>
      <c r="F18" s="62"/>
      <c r="G18" s="64"/>
      <c r="H18" s="65"/>
      <c r="I18" s="32"/>
      <c r="J18" s="66"/>
      <c r="K18" s="66"/>
      <c r="L18" s="67"/>
      <c r="M18" s="68">
        <f>SUM(M9:M17)</f>
        <v>9978288.1750000007</v>
      </c>
      <c r="N18" s="32"/>
      <c r="O18" s="32"/>
      <c r="P18" s="32"/>
      <c r="Q18" s="69">
        <f>SUM(Q9:Q17)</f>
        <v>1007616</v>
      </c>
      <c r="R18" s="32"/>
      <c r="S18" s="69">
        <f>SUM(S9:S17)</f>
        <v>360000</v>
      </c>
      <c r="T18" s="32"/>
      <c r="U18" s="69">
        <f>SUM(U9:U17)</f>
        <v>721900</v>
      </c>
      <c r="V18" s="70"/>
      <c r="W18" s="69">
        <f>SUM(W9:W17)</f>
        <v>2089516</v>
      </c>
      <c r="X18" s="75">
        <f>SUM(X9:X17)</f>
        <v>1184300</v>
      </c>
    </row>
    <row r="19" spans="1:24" ht="27" customHeight="1" x14ac:dyDescent="0.25">
      <c r="A19" s="81" t="s">
        <v>55</v>
      </c>
      <c r="B19" s="82"/>
      <c r="C19" s="82"/>
      <c r="D19" s="82"/>
      <c r="E19" s="82"/>
      <c r="F19" s="82"/>
      <c r="G19" s="82"/>
      <c r="H19" s="83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33"/>
      <c r="W19" s="33"/>
      <c r="X19" s="51"/>
    </row>
    <row r="20" spans="1:24" ht="51" customHeight="1" x14ac:dyDescent="0.25">
      <c r="A20" s="22">
        <v>1</v>
      </c>
      <c r="B20" s="16" t="s">
        <v>56</v>
      </c>
      <c r="C20" s="17" t="s">
        <v>83</v>
      </c>
      <c r="D20" s="10" t="s">
        <v>57</v>
      </c>
      <c r="E20" s="24">
        <v>80000</v>
      </c>
      <c r="F20" s="10">
        <v>12.6</v>
      </c>
      <c r="G20" s="23">
        <f>E20*F20</f>
        <v>1008000</v>
      </c>
      <c r="H20" s="28" t="s">
        <v>58</v>
      </c>
      <c r="I20" s="16" t="s">
        <v>79</v>
      </c>
      <c r="J20" s="17" t="s">
        <v>80</v>
      </c>
      <c r="K20" s="17" t="s">
        <v>81</v>
      </c>
      <c r="L20" s="30" t="s">
        <v>82</v>
      </c>
      <c r="M20" s="30">
        <f>E20*F20</f>
        <v>1008000</v>
      </c>
      <c r="N20" s="16"/>
      <c r="O20" s="16"/>
      <c r="P20" s="16"/>
      <c r="Q20" s="16"/>
      <c r="R20" s="16"/>
      <c r="S20" s="16"/>
      <c r="T20" s="16"/>
      <c r="U20" s="16"/>
      <c r="V20" s="33"/>
      <c r="W20" s="33"/>
    </row>
    <row r="21" spans="1:24" ht="35.25" customHeight="1" x14ac:dyDescent="0.25">
      <c r="A21" s="22">
        <v>2</v>
      </c>
      <c r="B21" s="19" t="s">
        <v>69</v>
      </c>
      <c r="C21" s="17" t="s">
        <v>68</v>
      </c>
      <c r="D21" s="10" t="s">
        <v>70</v>
      </c>
      <c r="E21" s="10">
        <v>100</v>
      </c>
      <c r="F21" s="19">
        <v>21590</v>
      </c>
      <c r="G21" s="19">
        <f>E21*F21</f>
        <v>2159000</v>
      </c>
      <c r="H21" s="28" t="s">
        <v>71</v>
      </c>
      <c r="I21" s="16" t="s">
        <v>79</v>
      </c>
      <c r="J21" s="17" t="s">
        <v>80</v>
      </c>
      <c r="K21" s="17" t="s">
        <v>81</v>
      </c>
      <c r="L21" s="30" t="s">
        <v>82</v>
      </c>
      <c r="M21" s="30">
        <f>E21*F21</f>
        <v>2159000</v>
      </c>
      <c r="N21" s="32">
        <v>21590</v>
      </c>
      <c r="O21" s="32">
        <f>E21*N21</f>
        <v>2159000</v>
      </c>
      <c r="P21" s="16"/>
      <c r="Q21" s="16"/>
      <c r="R21" s="16"/>
      <c r="S21" s="16"/>
      <c r="T21" s="16"/>
      <c r="U21" s="16"/>
      <c r="V21" s="77">
        <f>N21</f>
        <v>21590</v>
      </c>
      <c r="W21" s="77">
        <f>E21*V21</f>
        <v>2159000</v>
      </c>
    </row>
    <row r="22" spans="1:24" s="71" customFormat="1" ht="40.5" customHeight="1" x14ac:dyDescent="0.25">
      <c r="A22" s="72"/>
      <c r="B22" s="61" t="s">
        <v>88</v>
      </c>
      <c r="C22" s="70"/>
      <c r="D22" s="73"/>
      <c r="E22" s="70"/>
      <c r="F22" s="70"/>
      <c r="G22" s="70"/>
      <c r="H22" s="70"/>
      <c r="I22" s="70"/>
      <c r="J22" s="70"/>
      <c r="K22" s="70"/>
      <c r="L22" s="70"/>
      <c r="M22" s="74">
        <f>SUM(M20:M21)</f>
        <v>3167000</v>
      </c>
      <c r="N22" s="70"/>
      <c r="O22" s="34">
        <f>O21</f>
        <v>2159000</v>
      </c>
      <c r="P22" s="34"/>
      <c r="Q22" s="34">
        <f>Q14+Q16</f>
        <v>1007616</v>
      </c>
      <c r="R22" s="34"/>
      <c r="S22" s="34">
        <f>S15</f>
        <v>360000</v>
      </c>
      <c r="T22" s="34"/>
      <c r="U22" s="34">
        <f>U9+U10</f>
        <v>721900</v>
      </c>
      <c r="V22" s="70"/>
      <c r="W22" s="69">
        <f>SUM(W20:W21)</f>
        <v>2159000</v>
      </c>
    </row>
    <row r="23" spans="1:24" ht="30" customHeight="1" x14ac:dyDescent="0.25">
      <c r="A23" s="35"/>
      <c r="B23" s="36"/>
      <c r="C23" s="13"/>
      <c r="D23" s="37"/>
      <c r="E23" s="13"/>
      <c r="F23" s="13" t="s">
        <v>100</v>
      </c>
      <c r="G23" s="13"/>
      <c r="H23" s="13"/>
      <c r="I23" s="13"/>
      <c r="J23" s="13"/>
      <c r="K23" s="13"/>
      <c r="L23" s="13"/>
      <c r="M23" s="38">
        <f>M18</f>
        <v>9978288.1750000007</v>
      </c>
      <c r="N23" s="39"/>
      <c r="O23" s="40"/>
      <c r="P23" s="40"/>
      <c r="Q23" s="40"/>
      <c r="R23" s="40"/>
      <c r="S23" s="40"/>
      <c r="T23" s="40"/>
      <c r="U23" s="40"/>
      <c r="W23" s="99">
        <f>W18+W22</f>
        <v>4248516</v>
      </c>
    </row>
    <row r="24" spans="1:24" ht="18.75" x14ac:dyDescent="0.3">
      <c r="A24" s="41" t="s">
        <v>91</v>
      </c>
      <c r="B24" s="43"/>
      <c r="C24" s="41"/>
      <c r="D24" s="43"/>
      <c r="E24" s="27"/>
      <c r="F24" t="s">
        <v>101</v>
      </c>
      <c r="M24" s="78">
        <f>M22</f>
        <v>3167000</v>
      </c>
    </row>
    <row r="25" spans="1:24" ht="18.75" x14ac:dyDescent="0.3">
      <c r="A25" s="41" t="s">
        <v>89</v>
      </c>
      <c r="B25" s="41"/>
      <c r="C25" s="49" t="s">
        <v>90</v>
      </c>
      <c r="D25" s="44"/>
      <c r="E25" s="27"/>
    </row>
    <row r="26" spans="1:24" ht="18.75" x14ac:dyDescent="0.3">
      <c r="A26" s="41" t="s">
        <v>92</v>
      </c>
      <c r="B26" s="41"/>
      <c r="C26" s="41"/>
      <c r="D26" s="44"/>
      <c r="E26" s="27"/>
    </row>
    <row r="27" spans="1:24" ht="18.75" x14ac:dyDescent="0.3">
      <c r="A27" s="41" t="s">
        <v>98</v>
      </c>
      <c r="B27" s="41"/>
      <c r="C27" s="41" t="s">
        <v>99</v>
      </c>
      <c r="D27" s="44"/>
      <c r="E27" s="27"/>
    </row>
    <row r="28" spans="1:24" ht="18.75" x14ac:dyDescent="0.3">
      <c r="A28" s="50" t="s">
        <v>93</v>
      </c>
      <c r="B28" s="50"/>
      <c r="C28" s="50" t="s">
        <v>94</v>
      </c>
      <c r="D28" s="44"/>
      <c r="E28" s="27"/>
    </row>
    <row r="29" spans="1:24" ht="18.75" x14ac:dyDescent="0.3">
      <c r="A29" s="50" t="s">
        <v>93</v>
      </c>
      <c r="B29" s="48"/>
      <c r="C29" s="48" t="s">
        <v>95</v>
      </c>
      <c r="D29" s="41"/>
      <c r="E29" s="26"/>
    </row>
    <row r="30" spans="1:24" ht="18.75" x14ac:dyDescent="0.3">
      <c r="A30" s="50" t="s">
        <v>93</v>
      </c>
      <c r="B30" s="41"/>
      <c r="C30" s="41" t="s">
        <v>96</v>
      </c>
      <c r="D30" s="47"/>
      <c r="E30" s="26"/>
    </row>
    <row r="31" spans="1:24" ht="18.75" x14ac:dyDescent="0.3">
      <c r="A31" s="41" t="s">
        <v>97</v>
      </c>
      <c r="B31" s="41"/>
      <c r="C31" s="48"/>
      <c r="D31" s="41"/>
      <c r="E31" s="26"/>
    </row>
    <row r="32" spans="1:24" ht="18.75" x14ac:dyDescent="0.3">
      <c r="A32" s="46"/>
      <c r="B32" s="41"/>
      <c r="C32" s="41"/>
      <c r="D32" s="47"/>
      <c r="E32" s="26"/>
    </row>
    <row r="33" spans="1:5" ht="18.75" x14ac:dyDescent="0.3">
      <c r="A33" s="90"/>
      <c r="B33" s="90"/>
      <c r="C33" s="42"/>
      <c r="D33" s="47"/>
      <c r="E33" s="26"/>
    </row>
    <row r="34" spans="1:5" x14ac:dyDescent="0.25">
      <c r="A34" s="44"/>
      <c r="B34" s="43"/>
      <c r="C34" s="43"/>
      <c r="D34" s="45"/>
    </row>
  </sheetData>
  <mergeCells count="22">
    <mergeCell ref="M6:M7"/>
    <mergeCell ref="A33:B33"/>
    <mergeCell ref="F6:F7"/>
    <mergeCell ref="I6:I7"/>
    <mergeCell ref="J6:J7"/>
    <mergeCell ref="K6:K7"/>
    <mergeCell ref="V6:W6"/>
    <mergeCell ref="A8:W8"/>
    <mergeCell ref="A1:H3"/>
    <mergeCell ref="A19:H19"/>
    <mergeCell ref="G6:G7"/>
    <mergeCell ref="H6:H7"/>
    <mergeCell ref="E6:E7"/>
    <mergeCell ref="A6:A7"/>
    <mergeCell ref="B6:B7"/>
    <mergeCell ref="C6:C7"/>
    <mergeCell ref="D6:D7"/>
    <mergeCell ref="N6:O6"/>
    <mergeCell ref="P6:Q6"/>
    <mergeCell ref="R6:S6"/>
    <mergeCell ref="T6:U6"/>
    <mergeCell ref="L6:L7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A10" workbookViewId="0">
      <selection activeCell="F21" sqref="F21"/>
    </sheetView>
  </sheetViews>
  <sheetFormatPr defaultRowHeight="15" x14ac:dyDescent="0.25"/>
  <cols>
    <col min="1" max="1" width="6.140625" customWidth="1"/>
    <col min="2" max="2" width="23.42578125" customWidth="1"/>
    <col min="3" max="3" width="40.42578125" customWidth="1"/>
    <col min="5" max="5" width="9.140625" customWidth="1"/>
    <col min="6" max="6" width="10" customWidth="1"/>
    <col min="7" max="7" width="10.42578125" customWidth="1"/>
  </cols>
  <sheetData>
    <row r="1" spans="1:9" ht="15.75" x14ac:dyDescent="0.25">
      <c r="D1" s="12" t="s">
        <v>20</v>
      </c>
      <c r="E1" s="2"/>
      <c r="F1" s="12"/>
      <c r="G1" s="2"/>
      <c r="H1" s="12"/>
      <c r="I1" s="2"/>
    </row>
    <row r="2" spans="1:9" ht="15.75" x14ac:dyDescent="0.25">
      <c r="D2" s="12" t="s">
        <v>21</v>
      </c>
      <c r="E2" s="2"/>
      <c r="F2" s="12"/>
      <c r="G2" s="2"/>
      <c r="H2" s="12"/>
      <c r="I2" s="2"/>
    </row>
    <row r="3" spans="1:9" ht="15.75" x14ac:dyDescent="0.25">
      <c r="D3" s="11"/>
      <c r="E3" s="11"/>
      <c r="F3" s="11"/>
      <c r="H3" s="11"/>
    </row>
    <row r="4" spans="1:9" ht="15.75" x14ac:dyDescent="0.25">
      <c r="A4" s="13"/>
      <c r="B4" s="13"/>
      <c r="C4" s="13"/>
      <c r="D4" s="14"/>
      <c r="E4" s="14"/>
      <c r="F4" s="14"/>
      <c r="G4" s="13"/>
      <c r="H4" s="11"/>
    </row>
    <row r="5" spans="1:9" ht="15.75" x14ac:dyDescent="0.25">
      <c r="A5" s="96" t="s">
        <v>2</v>
      </c>
      <c r="B5" s="96"/>
      <c r="C5" s="96"/>
      <c r="D5" s="96"/>
      <c r="E5" s="96"/>
      <c r="F5" s="96"/>
      <c r="G5" s="96"/>
      <c r="H5" s="11"/>
    </row>
    <row r="6" spans="1:9" ht="15.75" x14ac:dyDescent="0.25">
      <c r="A6" s="96"/>
      <c r="B6" s="96"/>
      <c r="C6" s="96"/>
      <c r="D6" s="96"/>
      <c r="E6" s="96"/>
      <c r="F6" s="96"/>
      <c r="G6" s="96"/>
      <c r="H6" s="11"/>
    </row>
    <row r="7" spans="1:9" ht="15.75" x14ac:dyDescent="0.25">
      <c r="C7" s="11"/>
      <c r="D7" s="11"/>
      <c r="E7" s="11"/>
      <c r="F7" s="11"/>
      <c r="G7" s="11"/>
      <c r="H7" s="11"/>
    </row>
    <row r="8" spans="1:9" x14ac:dyDescent="0.25">
      <c r="A8" s="97" t="s">
        <v>27</v>
      </c>
      <c r="B8" s="97" t="s">
        <v>28</v>
      </c>
      <c r="C8" s="97" t="s">
        <v>29</v>
      </c>
      <c r="D8" s="86" t="s">
        <v>30</v>
      </c>
      <c r="E8" s="97" t="s">
        <v>31</v>
      </c>
      <c r="F8" s="97" t="s">
        <v>33</v>
      </c>
      <c r="G8" s="97" t="s">
        <v>32</v>
      </c>
    </row>
    <row r="9" spans="1:9" x14ac:dyDescent="0.25">
      <c r="A9" s="98"/>
      <c r="B9" s="98"/>
      <c r="C9" s="98"/>
      <c r="D9" s="87"/>
      <c r="E9" s="98"/>
      <c r="F9" s="98"/>
      <c r="G9" s="98"/>
    </row>
    <row r="10" spans="1:9" ht="178.5" customHeight="1" x14ac:dyDescent="0.25">
      <c r="A10" s="8">
        <v>1</v>
      </c>
      <c r="B10" s="7" t="s">
        <v>15</v>
      </c>
      <c r="C10" s="9" t="s">
        <v>5</v>
      </c>
      <c r="D10" s="8" t="s">
        <v>0</v>
      </c>
      <c r="E10" s="9">
        <v>20</v>
      </c>
      <c r="F10" s="9">
        <v>21000</v>
      </c>
      <c r="G10" s="9">
        <v>420000</v>
      </c>
    </row>
    <row r="11" spans="1:9" ht="102" customHeight="1" x14ac:dyDescent="0.25">
      <c r="A11" s="8">
        <v>2</v>
      </c>
      <c r="B11" s="7" t="s">
        <v>16</v>
      </c>
      <c r="C11" s="9" t="s">
        <v>6</v>
      </c>
      <c r="D11" s="8" t="s">
        <v>0</v>
      </c>
      <c r="E11" s="9">
        <v>15</v>
      </c>
      <c r="F11" s="9">
        <v>7800</v>
      </c>
      <c r="G11" s="9">
        <v>117000</v>
      </c>
    </row>
    <row r="12" spans="1:9" ht="128.25" customHeight="1" x14ac:dyDescent="0.25">
      <c r="A12" s="8">
        <v>3</v>
      </c>
      <c r="B12" s="7" t="s">
        <v>17</v>
      </c>
      <c r="C12" s="9" t="s">
        <v>7</v>
      </c>
      <c r="D12" s="8" t="s">
        <v>0</v>
      </c>
      <c r="E12" s="9">
        <v>15</v>
      </c>
      <c r="F12" s="9">
        <v>32000</v>
      </c>
      <c r="G12" s="9">
        <v>480000</v>
      </c>
    </row>
    <row r="13" spans="1:9" ht="104.25" customHeight="1" x14ac:dyDescent="0.25">
      <c r="A13" s="8">
        <v>4</v>
      </c>
      <c r="B13" s="7" t="s">
        <v>18</v>
      </c>
      <c r="C13" s="9" t="s">
        <v>8</v>
      </c>
      <c r="D13" s="8" t="s">
        <v>0</v>
      </c>
      <c r="E13" s="9">
        <v>15</v>
      </c>
      <c r="F13" s="9">
        <v>11800</v>
      </c>
      <c r="G13" s="9">
        <v>177000</v>
      </c>
    </row>
    <row r="14" spans="1:9" ht="108" customHeight="1" x14ac:dyDescent="0.25">
      <c r="A14" s="8">
        <v>5</v>
      </c>
      <c r="B14" s="7" t="s">
        <v>3</v>
      </c>
      <c r="C14" s="6" t="s">
        <v>14</v>
      </c>
      <c r="D14" s="8"/>
      <c r="E14" s="9"/>
      <c r="F14" s="9"/>
      <c r="G14" s="9"/>
    </row>
    <row r="15" spans="1:9" ht="150.75" customHeight="1" x14ac:dyDescent="0.25">
      <c r="A15" s="8">
        <v>6</v>
      </c>
      <c r="B15" s="7" t="s">
        <v>19</v>
      </c>
      <c r="C15" s="5" t="s">
        <v>4</v>
      </c>
      <c r="D15" s="8" t="s">
        <v>0</v>
      </c>
      <c r="E15" s="9">
        <v>60</v>
      </c>
      <c r="F15" s="9">
        <v>1100</v>
      </c>
      <c r="G15" s="9">
        <v>66000</v>
      </c>
      <c r="H15" t="s">
        <v>22</v>
      </c>
    </row>
    <row r="18" spans="2:3" ht="15.75" x14ac:dyDescent="0.25">
      <c r="B18" s="1" t="s">
        <v>24</v>
      </c>
      <c r="C18" s="11"/>
    </row>
    <row r="19" spans="2:3" ht="15.75" x14ac:dyDescent="0.25">
      <c r="B19" s="1" t="s">
        <v>25</v>
      </c>
      <c r="C19" s="11"/>
    </row>
    <row r="20" spans="2:3" ht="15.75" x14ac:dyDescent="0.25">
      <c r="B20" s="1" t="s">
        <v>26</v>
      </c>
      <c r="C20" s="11"/>
    </row>
    <row r="21" spans="2:3" ht="15.75" x14ac:dyDescent="0.25">
      <c r="B21" s="1" t="s">
        <v>23</v>
      </c>
      <c r="C21" s="11"/>
    </row>
  </sheetData>
  <mergeCells count="8">
    <mergeCell ref="A5:G6"/>
    <mergeCell ref="A8:A9"/>
    <mergeCell ref="B8:B9"/>
    <mergeCell ref="C8:C9"/>
    <mergeCell ref="E8:E9"/>
    <mergeCell ref="D8:D9"/>
    <mergeCell ref="F8:F9"/>
    <mergeCell ref="G8:G9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2022-04-04T05:59:09Z</dcterms:modified>
</cp:coreProperties>
</file>