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W193" i="1" l="1"/>
  <c r="W192" i="1"/>
  <c r="W191" i="1"/>
  <c r="W190" i="1"/>
  <c r="W189" i="1"/>
  <c r="W188" i="1"/>
  <c r="W187" i="1"/>
  <c r="W186" i="1"/>
  <c r="W185" i="1"/>
  <c r="W184" i="1"/>
  <c r="W183" i="1"/>
  <c r="W182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38" i="1"/>
  <c r="W137" i="1"/>
  <c r="W136" i="1"/>
  <c r="W135" i="1"/>
  <c r="W134" i="1"/>
  <c r="W133" i="1"/>
  <c r="W130" i="1"/>
  <c r="W129" i="1"/>
  <c r="W128" i="1"/>
  <c r="W127" i="1"/>
  <c r="W126" i="1"/>
  <c r="W125" i="1"/>
  <c r="W124" i="1"/>
  <c r="W123" i="1"/>
  <c r="W120" i="1"/>
  <c r="W119" i="1"/>
  <c r="W118" i="1"/>
  <c r="W117" i="1"/>
  <c r="W116" i="1"/>
  <c r="W115" i="1"/>
  <c r="W114" i="1"/>
  <c r="W111" i="1"/>
  <c r="W110" i="1"/>
  <c r="W109" i="1"/>
  <c r="W108" i="1"/>
  <c r="W107" i="1"/>
  <c r="W106" i="1"/>
  <c r="W105" i="1"/>
  <c r="W104" i="1"/>
  <c r="W103" i="1"/>
  <c r="W102" i="1"/>
  <c r="W99" i="1"/>
  <c r="W98" i="1"/>
  <c r="W97" i="1"/>
  <c r="W96" i="1"/>
  <c r="W95" i="1"/>
  <c r="W94" i="1"/>
  <c r="W93" i="1"/>
  <c r="W92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7" i="1"/>
  <c r="W56" i="1"/>
  <c r="W55" i="1"/>
  <c r="W54" i="1"/>
  <c r="W53" i="1"/>
  <c r="W52" i="1"/>
  <c r="W49" i="1"/>
  <c r="W48" i="1"/>
  <c r="W47" i="1"/>
  <c r="W46" i="1"/>
  <c r="W45" i="1"/>
  <c r="W44" i="1"/>
  <c r="W41" i="1"/>
  <c r="W40" i="1"/>
  <c r="W39" i="1"/>
  <c r="W36" i="1"/>
  <c r="W35" i="1"/>
  <c r="W34" i="1"/>
  <c r="W33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3" i="1"/>
  <c r="W12" i="1"/>
  <c r="W11" i="1"/>
  <c r="W10" i="1"/>
  <c r="W32" i="1"/>
  <c r="W195" i="1" l="1"/>
  <c r="U176" i="1"/>
  <c r="U175" i="1"/>
  <c r="U174" i="1"/>
  <c r="U173" i="1"/>
  <c r="U172" i="1"/>
  <c r="U171" i="1"/>
  <c r="U167" i="1"/>
  <c r="U166" i="1"/>
  <c r="U165" i="1"/>
  <c r="U164" i="1"/>
  <c r="U162" i="1"/>
  <c r="U163" i="1"/>
  <c r="U161" i="1"/>
  <c r="U160" i="1"/>
  <c r="U159" i="1"/>
  <c r="U158" i="1"/>
  <c r="U156" i="1"/>
  <c r="U154" i="1"/>
  <c r="U153" i="1"/>
  <c r="U152" i="1"/>
  <c r="U151" i="1"/>
  <c r="U150" i="1"/>
  <c r="U149" i="1"/>
  <c r="U148" i="1"/>
  <c r="U147" i="1"/>
  <c r="U146" i="1"/>
  <c r="U145" i="1"/>
  <c r="U144" i="1"/>
  <c r="U142" i="1"/>
  <c r="U138" i="1"/>
  <c r="U137" i="1"/>
  <c r="U136" i="1"/>
  <c r="U135" i="1"/>
  <c r="U134" i="1"/>
  <c r="U133" i="1"/>
  <c r="U130" i="1"/>
  <c r="U129" i="1"/>
  <c r="U116" i="1"/>
  <c r="U115" i="1"/>
  <c r="U114" i="1"/>
  <c r="U109" i="1"/>
  <c r="U107" i="1"/>
  <c r="U105" i="1"/>
  <c r="U104" i="1"/>
  <c r="U103" i="1"/>
  <c r="U102" i="1"/>
  <c r="U57" i="1"/>
  <c r="U56" i="1"/>
  <c r="U55" i="1"/>
  <c r="U54" i="1"/>
  <c r="U53" i="1"/>
  <c r="U52" i="1"/>
  <c r="U49" i="1"/>
  <c r="U48" i="1"/>
  <c r="U47" i="1"/>
  <c r="U46" i="1"/>
  <c r="U45" i="1"/>
  <c r="U44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Q36" i="1"/>
  <c r="Q35" i="1"/>
  <c r="Q34" i="1"/>
  <c r="Q32" i="1"/>
  <c r="O99" i="1"/>
  <c r="O98" i="1"/>
  <c r="O97" i="1"/>
  <c r="O96" i="1"/>
  <c r="O95" i="1"/>
  <c r="O94" i="1"/>
  <c r="O93" i="1"/>
  <c r="O92" i="1"/>
  <c r="M142" i="1"/>
  <c r="M138" i="1"/>
  <c r="M137" i="1"/>
  <c r="M120" i="1"/>
  <c r="M116" i="1"/>
  <c r="M117" i="1"/>
  <c r="M118" i="1"/>
  <c r="M119" i="1"/>
  <c r="M115" i="1"/>
  <c r="M114" i="1"/>
  <c r="M49" i="1"/>
  <c r="M48" i="1"/>
  <c r="M47" i="1"/>
  <c r="M46" i="1"/>
  <c r="M45" i="1"/>
  <c r="M44" i="1"/>
  <c r="M195" i="1" l="1"/>
  <c r="U195" i="1"/>
  <c r="O195" i="1"/>
  <c r="Q195" i="1"/>
  <c r="S195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38" i="1"/>
  <c r="G137" i="1"/>
  <c r="G136" i="1"/>
  <c r="G135" i="1"/>
  <c r="G134" i="1"/>
  <c r="G133" i="1"/>
  <c r="G130" i="1"/>
  <c r="G129" i="1"/>
  <c r="G128" i="1"/>
  <c r="G127" i="1"/>
  <c r="G126" i="1"/>
  <c r="G125" i="1"/>
  <c r="G124" i="1"/>
  <c r="G123" i="1"/>
  <c r="G120" i="1"/>
  <c r="G119" i="1"/>
  <c r="G118" i="1"/>
  <c r="G117" i="1"/>
  <c r="G116" i="1"/>
  <c r="G115" i="1"/>
  <c r="G114" i="1"/>
  <c r="G111" i="1"/>
  <c r="G110" i="1"/>
  <c r="G109" i="1"/>
  <c r="G108" i="1"/>
  <c r="G107" i="1"/>
  <c r="G106" i="1"/>
  <c r="G105" i="1"/>
  <c r="G104" i="1"/>
  <c r="G103" i="1"/>
  <c r="G102" i="1"/>
  <c r="G99" i="1"/>
  <c r="G98" i="1"/>
  <c r="G97" i="1"/>
  <c r="G96" i="1"/>
  <c r="G95" i="1"/>
  <c r="G94" i="1"/>
  <c r="G93" i="1"/>
  <c r="G92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7" i="1"/>
  <c r="G56" i="1"/>
  <c r="G55" i="1"/>
  <c r="G54" i="1"/>
  <c r="G53" i="1"/>
  <c r="G52" i="1"/>
  <c r="G49" i="1"/>
  <c r="G48" i="1"/>
  <c r="G47" i="1"/>
  <c r="G46" i="1"/>
  <c r="G45" i="1"/>
  <c r="G44" i="1"/>
  <c r="G41" i="1"/>
  <c r="G40" i="1"/>
  <c r="G39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W196" i="1" l="1"/>
  <c r="W197" i="1" s="1"/>
  <c r="G194" i="1"/>
  <c r="G90" i="1"/>
  <c r="G121" i="1"/>
  <c r="G42" i="1"/>
  <c r="G50" i="1"/>
  <c r="G58" i="1"/>
  <c r="G100" i="1"/>
  <c r="G112" i="1"/>
  <c r="G180" i="1"/>
  <c r="G195" i="1" s="1"/>
  <c r="G37" i="1"/>
  <c r="G131" i="1"/>
  <c r="G139" i="1"/>
  <c r="G13" i="1" l="1"/>
  <c r="G12" i="1"/>
  <c r="G11" i="1"/>
  <c r="G10" i="1" l="1"/>
  <c r="G14" i="1" s="1"/>
  <c r="G140" i="1" l="1"/>
  <c r="G197" i="1" s="1"/>
  <c r="G196" i="1"/>
</calcChain>
</file>

<file path=xl/sharedStrings.xml><?xml version="1.0" encoding="utf-8"?>
<sst xmlns="http://schemas.openxmlformats.org/spreadsheetml/2006/main" count="1183" uniqueCount="343">
  <si>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</si>
  <si>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</si>
  <si>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</si>
  <si>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</si>
  <si>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</si>
  <si>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</si>
  <si>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</si>
  <si>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</si>
  <si>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</si>
  <si>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</si>
  <si>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</si>
  <si>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</si>
  <si>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</si>
  <si>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</si>
  <si>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к тендерной документации</t>
  </si>
  <si>
    <t>Итого:</t>
  </si>
  <si>
    <t>ТО, Г.Туркестан ул.Нышанова 18/А</t>
  </si>
  <si>
    <t>до склада заказчика 30 дней после заявки</t>
  </si>
  <si>
    <t>шт</t>
  </si>
  <si>
    <t>Клинико - диагностическая лаборатория</t>
  </si>
  <si>
    <t xml:space="preserve">   Заявка  на анализатор  Акросс  2022г     </t>
  </si>
  <si>
    <t>Стандартные эритроциты Акросс для скрининга антителл 820105</t>
  </si>
  <si>
    <t>Раствор низкой ионной силы Across 1*100 мл 830100</t>
  </si>
  <si>
    <t>Гелевая карта для проведения прямой и непрямой   пробы  Кумбса 810215</t>
  </si>
  <si>
    <t>Гелевая карта для проведения прямой и непрямой пробы Кумбса 810213</t>
  </si>
  <si>
    <t>уп</t>
  </si>
  <si>
    <t>фл</t>
  </si>
  <si>
    <t xml:space="preserve"> Заявка  на анализатор   DIRUI CS-T240 CS  2022г       (годовой)</t>
  </si>
  <si>
    <t>DIRU -Аланамитрансфераза ALT Kinetic 3000390</t>
  </si>
  <si>
    <t>DIRU - Аспартатаминотрансфераза AST Kinetic 3000410</t>
  </si>
  <si>
    <t>DIRUI CS-T240 CS Общий белок Total protein 3002384</t>
  </si>
  <si>
    <t>DIRU - Альбумин ALB END POINT 3002386</t>
  </si>
  <si>
    <t>DIRUI CS-T240 CS Общий билирубин Total bilirubin TB END POINT</t>
  </si>
  <si>
    <t>DIRUI CS-T240 CS Прямой билирубин Direct Bilirubin DB END POINT 3000500</t>
  </si>
  <si>
    <t>DIRUI CS-T240 CS Глюкоза Оксидаза GLU-OX END POINT 3000600</t>
  </si>
  <si>
    <t>DIRUI CS-T240 CS Мочевина UREA/BUN KINETIC 3002387</t>
  </si>
  <si>
    <t>DIRUI CS-T240 CS Антибактериальный безфосфорный детергент</t>
  </si>
  <si>
    <t>DIRUI CS-T240 CS Щелочной детергент</t>
  </si>
  <si>
    <t>DIRUI CS-T240 Магний Mg-XB END POINT 3000866</t>
  </si>
  <si>
    <t>DIRUI CS-T240 Железо Fe XB END POINT 3002857</t>
  </si>
  <si>
    <t>DIRUI CS-T240 Креатинин CRE Ref code-232012202004 SAP code-3000654</t>
  </si>
  <si>
    <t>Мультикалибратор  5мл *4 3001833</t>
  </si>
  <si>
    <t>Мультиконтроль Уровень 1 5мл*4 3001276</t>
  </si>
  <si>
    <t>Мультиконтроль Уровень 2  5мл *4 3001277</t>
  </si>
  <si>
    <t>Мультиконтроль Уровень 2 5мл *4 3001277</t>
  </si>
  <si>
    <t>Лампочка галогенная Для анализатора CS T240</t>
  </si>
  <si>
    <t>DIRUI CS-T240 Щелочная фосфатаза ALP</t>
  </si>
  <si>
    <t>Помпа отицательного давления (419)</t>
  </si>
  <si>
    <t>Помпа пробзаборника (424)</t>
  </si>
  <si>
    <t>Пробоотборник реагента (игла)</t>
  </si>
  <si>
    <t xml:space="preserve">    Заявка  на анализатор DIRUI  H-500   2022 годовой</t>
  </si>
  <si>
    <t>Тест полоски DIRUI  H13Gr  №100 тест</t>
  </si>
  <si>
    <t>Контроль мочи (положительный)  «+» Urinalysis Control (Positive)</t>
  </si>
  <si>
    <t>Контроль мочи (oтрицательный)    «+» Urinalysis Control (Negative)</t>
  </si>
  <si>
    <t xml:space="preserve">   Заявка  на анализатор OPTI CCA 2022г       (годовой)</t>
  </si>
  <si>
    <t>Кассета "Е-Са" для определения pH,p02,pCO2,tHb,SO2,Na,K,Ca (25 шт/уп) для анализатора OPTI CCA</t>
  </si>
  <si>
    <t xml:space="preserve">Капилляры для образца OPTI CCA-TS </t>
  </si>
  <si>
    <t>Стандарт Кассета 1 го уровня для OPTI CCA TS ВР 7536</t>
  </si>
  <si>
    <t>Стандарт Кассета 2 го уровня для OPTI CCA TS ВР 7554</t>
  </si>
  <si>
    <t>Стандарт Кассета 3 го уровня для OPTI CCA TS ВР 7543</t>
  </si>
  <si>
    <t>Газ OPTI CCA-TS</t>
  </si>
  <si>
    <t>баллон</t>
  </si>
  <si>
    <t xml:space="preserve">   Заявка  на 2022 годовой           КДЛ</t>
  </si>
  <si>
    <t>Техпластин тест   технология  100-200 опр.</t>
  </si>
  <si>
    <r>
      <t>Техпластин тест   технология  100-200 опр. Т</t>
    </r>
    <r>
      <rPr>
        <sz val="11"/>
        <color rgb="FF333333"/>
        <rFont val="Times New Roman"/>
        <family val="1"/>
        <charset val="204"/>
      </rPr>
      <t>ехпластин-тест предназначен для оценки протромбинового времени свертывания. Измерение проводят на коагулометре или мануально. Определение протромбинового времени используется для тестирования факторов протромбинового комплекса (II - протромбина, V, VII, X) и контроля за лечением антикоагулянтами непрямого действия.</t>
    </r>
  </si>
  <si>
    <t>Тромбо тест   технология стандарт 100-200 опр</t>
  </si>
  <si>
    <r>
      <t xml:space="preserve">Тромбо тест   технология стандарт 100-200 опр. </t>
    </r>
    <r>
      <rPr>
        <b/>
        <sz val="11"/>
        <color rgb="FF333333"/>
        <rFont val="Times New Roman"/>
        <family val="1"/>
        <charset val="204"/>
      </rPr>
      <t>Тромбо-тест</t>
    </r>
    <r>
      <rPr>
        <sz val="11"/>
        <color rgb="FF333333"/>
        <rFont val="Times New Roman"/>
        <family val="1"/>
        <charset val="204"/>
      </rPr>
      <t> Набор предназначен для определения тромбинового времени при диагностике нарушений конечного этапа свертывания.</t>
    </r>
  </si>
  <si>
    <t>Тех-Фибриноген тест   технология стандарт 100-200 опр</t>
  </si>
  <si>
    <r>
      <t>Тех-Фибриноген тест   технология стандарт 100-200 опр.</t>
    </r>
    <r>
      <rPr>
        <b/>
        <sz val="11"/>
        <color rgb="FF333333"/>
        <rFont val="Times New Roman"/>
        <family val="1"/>
        <charset val="204"/>
      </rPr>
      <t>Тех-Фибниноген-тест</t>
    </r>
    <r>
      <rPr>
        <sz val="11"/>
        <color rgb="FF333333"/>
        <rFont val="Times New Roman"/>
        <family val="1"/>
        <charset val="204"/>
      </rPr>
      <t> Набор предназначен для быстрого количественного определения содержания фибриногена в плазме крови (хронометрический метод по Clauss) на коагулометре.</t>
    </r>
  </si>
  <si>
    <t>АПТВ тест технология стандарт   100-200 опр</t>
  </si>
  <si>
    <r>
      <t xml:space="preserve">АПТВ тест технология стандарт   100-200 опр. </t>
    </r>
    <r>
      <rPr>
        <sz val="11"/>
        <color rgb="FF333333"/>
        <rFont val="Times New Roman"/>
        <family val="1"/>
        <charset val="204"/>
      </rPr>
      <t> Предназначен для выполнения базовой методики исследования системы гемостаза - определения активированного парциального (частичного) тромбопластинового времени (АПТВ или АЧТВ).</t>
    </r>
  </si>
  <si>
    <t>С-РЕАКТИВНЫЙ БЕЛОК (СРБ) ЛАТЕКС</t>
  </si>
  <si>
    <t>Латексный тест на слайде для качественного и полуколичественного определения С-реактивного белка (СРБ) в сыворотке человека. Без разведения проб, 500 TEST, 1200302</t>
  </si>
  <si>
    <t>ОЦМ FOB Экспресс –тест для качественного определения скрытой крови в кале</t>
  </si>
  <si>
    <r>
      <t>ОЦМ FOB Экспресс –тест для качественного определения скрытой крови в кале.</t>
    </r>
    <r>
      <rPr>
        <sz val="11"/>
        <color rgb="FF333333"/>
        <rFont val="Times New Roman"/>
        <family val="1"/>
        <charset val="204"/>
      </rPr>
      <t xml:space="preserve"> – Тест для качественного определения скрытой крови в кале -   это экспресс-анализ     карточного типа и иммунохроматография, основанная на анализе в пробирке для качественного обнаружения скрытой крови в кале. </t>
    </r>
  </si>
  <si>
    <t>Заявка  на анализатор  АВЛ-800      2022(годовой) КДЛ</t>
  </si>
  <si>
    <t xml:space="preserve">Шприцы PIСO с сухим гепарином </t>
  </si>
  <si>
    <t>Шприцы PIСO с сухим гепарином для взятия артериальной крови объёмом 2,0 мл.               (PIСO 50) без иглы №100. КОД-956-552</t>
  </si>
  <si>
    <t>УП</t>
  </si>
  <si>
    <t xml:space="preserve">Капилляры гепаринизированные с преднадлежностями №250. </t>
  </si>
  <si>
    <t>Капилляры гепаринизированные с преднадлежностями №250. объемами 100 мкл. Изготовлены из стекла CLINITUBES для забора проб крови. Покрыты натриевым гепарином (Гепарин Б; 70 МЛ/ме),                            КОД- 942-892</t>
  </si>
  <si>
    <t>Система автоматического контроля качества AutoCheck 5+ (BG/pH/OXI/Bil/LYT/MET)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</si>
  <si>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 1,   30 ампул                                                         КОД-944-074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</si>
  <si>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2,   30 ампул КОД-944-075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</si>
  <si>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3,   30 ампул КОД-944-076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</si>
  <si>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4,   30 ампул КОД-944-077</t>
  </si>
  <si>
    <t>Объем 175 мл.   КОД-944-1267</t>
  </si>
  <si>
    <t>Объем 175 мл. Применяется для очистки измерительной системы анализаторов ABL800. Для диагностики in vitro.Содержит неорганические соли, буфер, антикоагулянт, консервант и ПАВ.</t>
  </si>
  <si>
    <t>ФЛ</t>
  </si>
  <si>
    <t>Объем 200 мл   КОД-944-128</t>
  </si>
  <si>
    <t>Объем 200 мл. Применяется для автоматической калибровки в анализаторах ABL800. Для диагностики in vitro.Содержит K, Na, Ca, Cl, cGlu, cLac, буфер, рН 7,40, для калибровки рН электрода, электролитного и метаболитного электродов</t>
  </si>
  <si>
    <t>Объем 200 мл.  КОД-944-129</t>
  </si>
  <si>
    <t>Объем 200 мл. Применяется для автоматической калибровки в анализаторах ABL800. Для диагностики in vitro.Содержит K, Na, Ca, Cl, буфер, рН 6,9, для калибровки рН электрода, электролитного и метаболитного электродов. КОД-944-129</t>
  </si>
  <si>
    <t>Раствор промывочный-600мл. КОД-944-132</t>
  </si>
  <si>
    <t xml:space="preserve"> Применяется для автоматической промывки измерительной системы анализаторов ABL800. </t>
  </si>
  <si>
    <t>Калибровочный раствор tHb в упак. 4 амп.   КОД-944-021</t>
  </si>
  <si>
    <t>Применяется для автоматической калибровки системы анализатора ABL800 по гемоглобину. 1 упак=4 ампулы по 2 мл.              КОД-944-021</t>
  </si>
  <si>
    <t>Мембраны для: референтного 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</si>
  <si>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Применяется для работы анализаторов ABL800. Для диагностики in vitro.КОД942-058</t>
  </si>
  <si>
    <t>Мембраны для рО2-электрода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</si>
  <si>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О2 ионы. Применяется для работы анализаторов ABL700/ABL800. Для диагностики in vitro.КОД 942-064</t>
  </si>
  <si>
    <t>Мембраны для рCО2-электрода КОД-942-063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</si>
  <si>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СО2 ионы. Применяется для работы анализаторов ABL700/ABL800. Для диагностики in vitro.</t>
  </si>
  <si>
    <t>Мембраны для Cl-электрода КОД 942-061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</si>
  <si>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хлора. Применяется для работы анализаторов ABL800. Для диагностики in vitro.КОД 942-061</t>
  </si>
  <si>
    <t>Мембраны для K-электрода КОД 942-059</t>
  </si>
  <si>
    <t xml:space="preserve"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калия. Применяется для работы анализаторов ABL800. Для диагностики in vitro. </t>
  </si>
  <si>
    <t>Мембраны для Na-электрода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</si>
  <si>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натрия. Применяется для работы анализаторов ABL800. Для диагностики in vitro.КОД-942-062</t>
  </si>
  <si>
    <t>Мембраны для глюкозного 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</si>
  <si>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глюкозы. Применяется для работы анализаторов ABL800. Для диагностики in vitro.КОД-942-065</t>
  </si>
  <si>
    <t xml:space="preserve">Газовый баллон 1, наполненный прецезионными трехкомпонентными газовыми смесями </t>
  </si>
  <si>
    <t>Газовый баллон 1, наполненный прецезионными трехкомпонентными газовыми смесями (19,8% О2, 5,6% СО2, азот), предназначенные для калибровки электродов рО2, рСО2 в анализаторах ABL800. Давление 34 бар                                                                                                                                                                                      КОД-962-183</t>
  </si>
  <si>
    <t>Баллон с калибровочным газом 2 (34 Бар)</t>
  </si>
  <si>
    <t>Газовый баллон, наполненный прецезионными двухкомпонентными газовыми смесями (11,2% СО2, азот), предназначенные для калибровки электродов рО2, рСО2 в анализаторах ABL800.  код-962-184</t>
  </si>
  <si>
    <t>Годовой сервисный набор для ABL800 Flex.</t>
  </si>
  <si>
    <t>Включает в себя фильтры, прокладки, уплотнители, предназначенные для ежегодной замены в анализаторах серии ABL800 код-905-671</t>
  </si>
  <si>
    <t>Термобумага в рулонах. (8 штук) Код-984-070</t>
  </si>
  <si>
    <t>Применяется для работы термопринтера в анализаторах ABL800, 8 рулонов/упак, в 1 рул-44 м..</t>
  </si>
  <si>
    <t>Гипохлорита-100мл. Код-943-906</t>
  </si>
  <si>
    <t xml:space="preserve">Объем 100 мл. Применяется для удаления белков в анализаторах ABL.  </t>
  </si>
  <si>
    <t>Уловитель сгустков (для ABL7XX) 250 шт.</t>
  </si>
  <si>
    <t xml:space="preserve"> пластиковых насадок на капилляры, предотвращающих попадание сгустков крови в анализатор серии ABL800/ABL700                       код-906-020</t>
  </si>
  <si>
    <t>Магнит для капилляров код-912-065</t>
  </si>
  <si>
    <t xml:space="preserve">Магнит для капилляра в пластиковом корпусе в виде подковы, предназначенный для перемешивания пробы крови путем передвижения стального стержня внутри стеклянного капилляры   </t>
  </si>
  <si>
    <t>Мембраны для Са-электрода код-942-060</t>
  </si>
  <si>
    <t xml:space="preserve">Упаковка содержит 4 капсулы мембран из текстильного материала в электролитном растворе, содержащем буфер, неорганические соли.                                                    </t>
  </si>
  <si>
    <t>Мембраны для лактатного 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</si>
  <si>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                                               Код-942-066</t>
  </si>
  <si>
    <t>Одноразовый пластиковый контейнер ,600мл   Код (905-802)</t>
  </si>
  <si>
    <r>
      <t xml:space="preserve">Одноразовый пластиковый контейнер ,600мл.Пластиковый контейнер,применяется для слива отходов в анализаторах  серии АВЛ800.                  </t>
    </r>
    <r>
      <rPr>
        <sz val="11"/>
        <color rgb="FF000000"/>
        <rFont val="Times New Roman"/>
        <family val="1"/>
        <charset val="204"/>
      </rPr>
      <t>Код</t>
    </r>
    <r>
      <rPr>
        <sz val="11"/>
        <color theme="1"/>
        <rFont val="Times New Roman"/>
        <family val="1"/>
        <charset val="204"/>
      </rPr>
      <t xml:space="preserve"> (905-802)</t>
    </r>
  </si>
  <si>
    <t>Игла забора (пробозаборник )Зонд для забора проб из капилляра/шприца в анализаторах серии АВЛ800.(902-797)</t>
  </si>
  <si>
    <t>Игла забора (пробозаборник )Зонд для забора проб из капилляра/шприца в анализаторах серии АВЛ800.Представляет собой стальной цилиндр с диаметром основания 3мм и длиной 50мм(902-797)</t>
  </si>
  <si>
    <t>Пластиковая прокладка (902-668)</t>
  </si>
  <si>
    <t xml:space="preserve">Заявка  на  гематологический  анализатор   DIRUI BF-6800     2022г       (годовой)                                                       </t>
  </si>
  <si>
    <t>Лизирующий реагент BF-6800 FDT</t>
  </si>
  <si>
    <t>Чистящий раствор BF-6800 детергент</t>
  </si>
  <si>
    <t>Контрольный материал    (5-part) Уровень 1</t>
  </si>
  <si>
    <t>Контрольный материал  (5-part) Уровень 2</t>
  </si>
  <si>
    <t>Контрольный материал    ( 5-part) Уровень3</t>
  </si>
  <si>
    <t>Дюлиент 20л</t>
  </si>
  <si>
    <t>кан</t>
  </si>
  <si>
    <t>Лизирующий реагент BF-6800 FDО 5л</t>
  </si>
  <si>
    <t>Лизирующий реагент BF-6800       SLS 1</t>
  </si>
  <si>
    <t>Заявка  на  2022 годовой     КДЛ</t>
  </si>
  <si>
    <t>Карандаши восковые синый по стеклу</t>
  </si>
  <si>
    <r>
      <t>Карандаши восковые синый по стеклу.</t>
    </r>
    <r>
      <rPr>
        <sz val="11"/>
        <color rgb="FF01011B"/>
        <rFont val="Times New Roman"/>
        <family val="1"/>
        <charset val="204"/>
      </rPr>
      <t xml:space="preserve"> Карандаш по стеклу синего цвета предназначен для нанесения маркировки на гладкие поверхности, такие как стекло, фарфор и т.п. </t>
    </r>
  </si>
  <si>
    <t>Капилляры СОЭ градуированные ПС (СОЭ-0,1)1х100</t>
  </si>
  <si>
    <t>Капилляры СОЭ градуированные ПС (СОЭ-0,1)1х100 Пипетка к СОЭ-метру ПС/СОЭ-01 предназначена для определения скорости оседания эритроцитов от 0 до 90 мм в СОЭ-метре.</t>
  </si>
  <si>
    <t>Стекло предметное    (72шт) Размер 76х25х1,1 мм</t>
  </si>
  <si>
    <r>
      <t>Стекло предметное    (72шт)</t>
    </r>
    <r>
      <rPr>
        <sz val="11"/>
        <color rgb="FF000000"/>
        <rFont val="Times New Roman"/>
        <family val="1"/>
        <charset val="204"/>
      </rPr>
      <t xml:space="preserve"> Предметное стекло пременяется для нанесение или фиксации исследуемого материалал с последующим изучением его под микроскопом.</t>
    </r>
  </si>
  <si>
    <t>Наконечник 10-250мкл    №1000</t>
  </si>
  <si>
    <r>
      <t>Наконечник 10-250мкл    №1000</t>
    </r>
    <r>
      <rPr>
        <sz val="11"/>
        <color rgb="FF01011B"/>
        <rFont val="Times New Roman"/>
        <family val="1"/>
        <charset val="204"/>
      </rPr>
      <t>Наконечники без фильтра 250 мкл, типа Эппендорф стерильные, сертифицированные на отсутствие ДНКаз, РНКаз, эндотоксинов. Наконечник полимерный подходит для большинства современных дозаторов марок Biohit, Ленпипет, Finpipette, Gilson, Eppendorf, Socorex.</t>
    </r>
  </si>
  <si>
    <t>Наконечник 100-1000мкл   №1000</t>
  </si>
  <si>
    <r>
      <t>Наконечник 100-1000мкл   №1000</t>
    </r>
    <r>
      <rPr>
        <sz val="11"/>
        <color rgb="FF01011B"/>
        <rFont val="Times New Roman"/>
        <family val="1"/>
        <charset val="204"/>
      </rPr>
      <t>Наконечники без фильтра Наконечники 1000 мкл без фильтра, стерильные, сертифицированные на отсутствие ДНКаз, РНКаз, эндотоксинов. Объём: 1000 мкл. Материал: полипропилен. Упаковка: 1000 шт. Цвет кодировки: прозрачный. Наконечник полимерный подходит для большинства современных дозаторов марок Biohit, Ленпипет, Finpipette, Gilson, Eppendorf, Socorex. Специальные наконечники для дозаторов предназначены для упрощения процедур разделения и дозирования различных жидкостей и веществ.</t>
    </r>
  </si>
  <si>
    <t>Краситель Романовского 1л                                                   Азур эозин - краситель по Романовскому</t>
  </si>
  <si>
    <r>
      <t>Краситель Романовского 1л</t>
    </r>
    <r>
      <rPr>
        <sz val="11"/>
        <color rgb="FF01011B"/>
        <rFont val="Times New Roman"/>
        <family val="1"/>
        <charset val="204"/>
      </rPr>
      <t xml:space="preserve">                                                   Азур эозин - краситель по Романовскому предназначен для окраски форменных элементов крови.Одного литра Азур эозина для гематологии. </t>
    </r>
  </si>
  <si>
    <t xml:space="preserve">Сульфасалициловая кислота - белый кристаллический порошок; </t>
  </si>
  <si>
    <r>
      <t>Сульфасалициловая кислота</t>
    </r>
    <r>
      <rPr>
        <sz val="11"/>
        <color rgb="FF01011B"/>
        <rFont val="Times New Roman"/>
        <family val="1"/>
        <charset val="204"/>
      </rPr>
      <t xml:space="preserve"> - белый кристаллический порошок;  как реагент для обнаружения и разделения ионов Fe, A1, Be, Hg, Ti, Zr, Tl, U и др. , для определения Fe в сплавах, алюминии и других объектах.</t>
    </r>
  </si>
  <si>
    <t xml:space="preserve">Стекло покровное 18х18 мм 10 BOXES          Кювета АЕ -30№44-110-3  </t>
  </si>
  <si>
    <r>
      <t>Стекло покровное 18х18 мм 10 BOXES</t>
    </r>
    <r>
      <rPr>
        <sz val="11"/>
        <color rgb="FF01011B"/>
        <rFont val="Times New Roman"/>
        <family val="1"/>
        <charset val="204"/>
      </rPr>
      <t xml:space="preserve">                     Покровное стекло 18х18 мм предназначено для защиты микропрепаратов на предметных стеклах. Изготовлено из прозрачного бесцветного силикатного стекла.</t>
    </r>
  </si>
  <si>
    <t xml:space="preserve">  Кювета АЕ -30№44-110-3  </t>
  </si>
  <si>
    <t>Кювета АЕ -30№44-110-3</t>
  </si>
  <si>
    <t xml:space="preserve">Масло иммерсионное.      </t>
  </si>
  <si>
    <r>
      <t>Масло иммерсионное.</t>
    </r>
    <r>
      <rPr>
        <sz val="11"/>
        <color rgb="FF01011B"/>
        <rFont val="Times New Roman"/>
        <family val="1"/>
        <charset val="204"/>
      </rPr>
      <t xml:space="preserve">                            Масло иммерсионное используется в качестве иммерсионной жидкости при работе с апохроматическими и ахроматическими объективами микроскопов всех видов, кроме люминесцентных, в видимой области спектра</t>
    </r>
  </si>
  <si>
    <t>Всего:</t>
  </si>
  <si>
    <t>Заявка  годовая на  анализатор ХР-300 Sismex   2022(год)</t>
  </si>
  <si>
    <t>Ref834001161   Lof D6359</t>
  </si>
  <si>
    <t xml:space="preserve">   CELLPACK 20L</t>
  </si>
  <si>
    <t>Ref228480   Lofd6019</t>
  </si>
  <si>
    <t>STROMATOLYSER-WH 500ml</t>
  </si>
  <si>
    <t>Ref22848  Lofd6016</t>
  </si>
  <si>
    <t>CELLCLEAN 50mi</t>
  </si>
  <si>
    <t>Термобумага 57мм х30</t>
  </si>
  <si>
    <t>Контрол.крови (низкий уровен)Elghcheck-3wph 1x1.5   90406019</t>
  </si>
  <si>
    <t>Контрол.крови (низкий уровен)Elghcheck-3wph 1x1.5</t>
  </si>
  <si>
    <t>Уп</t>
  </si>
  <si>
    <t>Контрол.крови (норма)Elghcheck-3wph 1x1.5   90406116</t>
  </si>
  <si>
    <t>Контрол.крови (норма)Elghcheck-3wph 1x1.5</t>
  </si>
  <si>
    <t xml:space="preserve"> Контрол.крови (высокий уровен)Elghcheck-3wph 1x1.5   90405919</t>
  </si>
  <si>
    <t>Контрол.крови (высокий уровен)Elghcheck-3wph 1x1.5</t>
  </si>
  <si>
    <t>Заявка  на  реактив          2022г       (годовой)   КДЛ</t>
  </si>
  <si>
    <t>Цоликлоны Анти АВ Медиклон</t>
  </si>
  <si>
    <t>Антитела диагностические моноклональные Анти-А, Анти-в, Анти-АВ для определения групп крови человека системы АВО. 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Медиклон» г.Москва</t>
  </si>
  <si>
    <t xml:space="preserve">Цоликлоны Анти АВ Гематолог </t>
  </si>
  <si>
    <t>Антитела диагностические моноклональные Анти-А, Анти-в, Анти-АВ для определения групп крови человека системы АВО. 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</si>
  <si>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А Гематолог</t>
  </si>
  <si>
    <t>Цоликлоны Анти А ГематологАнтитела диагностические моноклональные Анти-А, Анти-в, Анти-АВ для определения групп крови человека системы АВО.  Цоликлон анти «А»Эритротест 5мл 10шт.Препараты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</si>
  <si>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А Медиклон</t>
  </si>
  <si>
    <t>Цоликлоны Анти А МедиклонАнтитела диагностические моноклональные Анти-А, Анти-в, Анти-АВ для определения групп крови человека системы АВО.  Цоликлон анти «А»Эритротест 5мл 10шт.Препараты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Медиклон» г.Москва</t>
  </si>
  <si>
    <t>Цоликлоны Анти В Гематолог</t>
  </si>
  <si>
    <t>Цоликлоны Анти В ГематологАнтитела диагностические моноклональные Анти-А, Анти-в, Анти-АВ для определения групп крови человека системы АВО.  Цоликлон анти «В»Эритротест 5мл 10шт.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сыворотками.« Гематолог» г.Москва</t>
  </si>
  <si>
    <t>Цоликлоны Анти В Медиклон</t>
  </si>
  <si>
    <t>Цоликлоны Анти В Медиклон Антитела диагностические моноклональные Анти А, Анти В,Анти АВ для определения групп крови человека системы АВО. Цоликлон анти "В" эритротест 5мл 10шт. Препараты предназначены для определения групп системы АВО в прямых реакциях гемагглютинации и применяются взамен или параллельно с поликлональными сыворотками. « Медиклон» г.Москва</t>
  </si>
  <si>
    <t>Цоликлоны Анти Д Супер Гематолог</t>
  </si>
  <si>
    <t>Цоликлоны Анти Д Супер Гематолог Антитела диагностические моноклональные для определения резус-принадлежности крови человека (Анти-Rh0(D)IgM)  Цоликлон анти «Д»Эритротест 5мл 20штПрепарат предназначен для выявления Dантигена системы резус в эритроцитах человека. Антитела классаIgM   не вызывают аглютинации некоторых образцов эритроцитов со слабо выраженным D11антигеном (Du), поэтому образцы донорской крови, которые при исследовании ЭРИТРОТЕСТтм–Цоликлоном Анти-D Супер были определены как D–отрицателные.«Гематолог» г.Москва</t>
  </si>
  <si>
    <t xml:space="preserve">Цоликлоны Анти Д Супер Медиклон </t>
  </si>
  <si>
    <t>Цоликлоны Анти Д Супер Медиклон Антитела диагностические моноклональные для определения резус-принадлежности крови человека (Анти-Rh0(D)IgM)  Цоликлон анти «Д»Эритротест 5мл 20штПрепарат предназначен для выявления Dантигена системы резус в эритроцитах человека. Антитела классаIgM   не вызывают аглютинации некоторых образцов эритроцитов со слабо выраженным D11антигеном (Du), поэтому образцы донорской крови, которые при исследовании ЭРИТРОТЕСТтм–Цоликлоном Анти-D Супер были определены как D–отрицателные.                     « Медиклон» г.Москва</t>
  </si>
  <si>
    <t xml:space="preserve">Всего: </t>
  </si>
  <si>
    <t>Лабораторные принадлежности</t>
  </si>
  <si>
    <t xml:space="preserve">Штатив к СОЭ-метру (Панченкова) </t>
  </si>
  <si>
    <t>Предназначен для фиксации пипеток СОЭ 0,1. Белый цвет штатива облегчает подсчет скорости оседания эритроцитов. Отверстия в штативе пронумерованы от 1 до 20. Изготовлен из полистирола. Автоклавированию не подлежит. В комплекте идут резиновые пробки (1уп=20шт). Кол-во гнезд размер мм20 208*197*70</t>
  </si>
  <si>
    <t>Дозатор лабораторный одноканальный 20-200мкл</t>
  </si>
  <si>
    <t xml:space="preserve"> Дозатор пипеточный Ленпипет серии Лайт переменного объема 20-200мкл. Производства компании Thermo Fisher Scientific это простое и легкое решение для дозирования. Сочетает в себе отличный дизайн, эргономику и функциональность для надежности и высокой точности дозирования.</t>
  </si>
  <si>
    <t>Дозатор лабораторный одноканальный 100-1000мкл</t>
  </si>
  <si>
    <t>Дозатор пипеточный Ленпипет серии Лайт переменного объема 100-1000 мкл. Производства компании Thermo Fisher Scientific это простое и легкое решение для дозирования. Сочетает в себе отличный дизайн, эргономику и функциональность для надежности и высокой точности дозирования.</t>
  </si>
  <si>
    <t xml:space="preserve">Планшет 50 лунок </t>
  </si>
  <si>
    <t>Для определения групп крови. Планшет П-50для опр.групп крови на 50 лунок. Пластиковый планшет 190*290 мм на 50 лунок для определения групп крови и проведения.</t>
  </si>
  <si>
    <t>Кювета для коагуламетра TS -4000 700 шт в ураковке , 8010002</t>
  </si>
  <si>
    <t>Шарики для коагулометра  TS -4000 1600 шт КА № 800001</t>
  </si>
  <si>
    <t>Всего итого Клинико-диагностическая  лаборатория:</t>
  </si>
  <si>
    <t>Бактериологическая лаборатория</t>
  </si>
  <si>
    <t>Окраска по  Граму  100(фуксин). 19806/330619</t>
  </si>
  <si>
    <t>Набор реагентов для  окраски  микроорганизмов  по  методу  Грам.  В 1 уп.- 3 фл.</t>
  </si>
  <si>
    <t xml:space="preserve"> уп.</t>
  </si>
  <si>
    <t>Питательная  среда №2  ГРМ (Сабуро)  О40-К</t>
  </si>
  <si>
    <t>Набор реагентов для контроля микробной  загрязненности (для  выращивания  грибов) ( в 1 фл.-  250   гр)</t>
  </si>
  <si>
    <t>кг</t>
  </si>
  <si>
    <t>Диски индикаторные ДИ-ПЛС-50-01 010119</t>
  </si>
  <si>
    <t xml:space="preserve"> с цефозалином 1 фл.- №100  </t>
  </si>
  <si>
    <t>Диски индикаторные ДИ-ПЛС-50-01 с  цефуроксимом  1 фл.-№100    070718</t>
  </si>
  <si>
    <t>с  цефуроксимом  1 фл.-№100</t>
  </si>
  <si>
    <t>Диски индикаторные ДИ-ПЛС-50-01  с цефотоксимом  1 фл.-№100    171201G</t>
  </si>
  <si>
    <t>с цефотоксимом  1 фл.-№100</t>
  </si>
  <si>
    <t>Диски индикаторные ДИ-ПЛС-50-01 с амоксициллином 1 фл- №100    050519</t>
  </si>
  <si>
    <t xml:space="preserve"> с амоксициллином 1 фл- №100</t>
  </si>
  <si>
    <t xml:space="preserve"> фл</t>
  </si>
  <si>
    <t>Диски индикаторные ДИ-ПЛС-50-01 с азитромицином  1 фл.-№100   050519</t>
  </si>
  <si>
    <t xml:space="preserve"> с азитромицином  1 фл.-№100</t>
  </si>
  <si>
    <t>Диски индикаторные ДИ-ПЛС-50-01   с гентамицином 1 фл.- №100   070718</t>
  </si>
  <si>
    <t>с гентамицином 1 фл.- №100</t>
  </si>
  <si>
    <t>Диски индикаторные ДИ-ПЛС-50-01  с  меропенемом 1 фл.- №100   050519</t>
  </si>
  <si>
    <t>с  меропенемом 1 фл.- №100</t>
  </si>
  <si>
    <t>Диски индикаторные ДИ-ПЛС-50-01  с ванкомицином 1 фл.- №100   050519</t>
  </si>
  <si>
    <t>с ванкомицином 1 фл.- №100</t>
  </si>
  <si>
    <t>Диски индикаторные ДИ-ПЛС-50-01 с цефтриаксон  30мкг  1 фл-№100    050519</t>
  </si>
  <si>
    <t xml:space="preserve"> с цефтриаксоном  30мкг  1 фл-№100</t>
  </si>
  <si>
    <t>Диски индикаторные ДИ-ПЛС-50-01  с цефтриаксон  30мкг  1 фл-№100   050519</t>
  </si>
  <si>
    <t xml:space="preserve"> с цефепимом 30мкг  1 фл-№100</t>
  </si>
  <si>
    <t>Диски с ципрофлоксацином  30 мкг   1 фл.-№100     010119</t>
  </si>
  <si>
    <t>с ципрофлоксацином  30 мкг   1 фл.-№100</t>
  </si>
  <si>
    <t>Диски с клавамом  30 мкг  1 фл.- №100  010119</t>
  </si>
  <si>
    <t>Диски с клавам  30 мкг  1 фл.- №100</t>
  </si>
  <si>
    <t>Диски с метронидазол  30 мкг  1 фл.- №100   010119</t>
  </si>
  <si>
    <t>Диски с метронидазол  30 мкг  1 фл.- №100</t>
  </si>
  <si>
    <t xml:space="preserve">Стафилококкагар  «питательная  среда   О29-К </t>
  </si>
  <si>
    <t>для  выделения   стафилококков  сухая»  1 фл.- 250 гр.</t>
  </si>
  <si>
    <t xml:space="preserve"> кг</t>
  </si>
  <si>
    <t>Тиоглюколевая  среда  О56-К</t>
  </si>
  <si>
    <t xml:space="preserve"> Набор реагентов для  бактериологических  исследований  «Питательная  среда  для  контроля  стерильности  сухая» 1 фл.- 250гр </t>
  </si>
  <si>
    <t>Иммерсионное масло 1 фл.- 100мл   454/13</t>
  </si>
  <si>
    <t xml:space="preserve">Иммерсионное масло 1 фл.- 100мл   </t>
  </si>
  <si>
    <t xml:space="preserve">фл </t>
  </si>
  <si>
    <t xml:space="preserve"> Плазма кроличья  цитратная сухая (1 уп -10 апмул)     502182</t>
  </si>
  <si>
    <t xml:space="preserve">Плазма кроличья  цитратная сухая (1 уп -10 апмул)  </t>
  </si>
  <si>
    <t xml:space="preserve">уп </t>
  </si>
  <si>
    <t>Среда  гисса –ГРМ  с мальтозой  «Питательный  среда  для  идентификации  энтеробактерий сухая»  1 фл.- 250гр.     МКО10917</t>
  </si>
  <si>
    <t xml:space="preserve">Среда  гисса –ГРМ  с мальтозой  «Питательный  среда  для  идентификации  энтеробактерий сухая»  1 фл.- 250гр. </t>
  </si>
  <si>
    <t>Питательная  среда №14  ГРМ    О51-К</t>
  </si>
  <si>
    <t>Набор реагентов для контроля микробной  загрязненности (цитратный агар   Симмонса) 1 фл.- 250гр.</t>
  </si>
  <si>
    <t xml:space="preserve">NaCl ХЧ белый  кристаллический  порошок    </t>
  </si>
  <si>
    <t>NaCl ХЧ белый  кристаллический  порошок</t>
  </si>
  <si>
    <t>ГРМ-бульон « Питательный  бульон»   О2-К</t>
  </si>
  <si>
    <t xml:space="preserve"> для  культивирования  микроорганизмов  сухой  1 фл.- 250гр</t>
  </si>
  <si>
    <t>Диагностикум бруцеллезный    010219</t>
  </si>
  <si>
    <t xml:space="preserve">антигенный для реакции агглютинации (РА жидкий) (в 1 уп.-4 флакона диагност.по 15 мл.в титре 1:1600) </t>
  </si>
  <si>
    <t>Среда  гисса –ГРМ  с маннитом   О19-К</t>
  </si>
  <si>
    <t>«Питательная  среда  для  идентификации  энтеробактерий сухая»  1 фл.- 250гр.</t>
  </si>
  <si>
    <t>Питательная  среда №10 ГРМ     О48-К</t>
  </si>
  <si>
    <t>Набор  реагентов  для   контроля  микробной  загрязненности. ( для  идентификации  Staphylococcus  aureus)  ( 1 флакон  250   гр)</t>
  </si>
  <si>
    <t>Питательная среда  О94-К</t>
  </si>
  <si>
    <t xml:space="preserve"> для определения чувствительности  к антибак.препаратам сухая  1 фл.- 250гр.</t>
  </si>
  <si>
    <t>CHROMagar  Orientation ( 1 уп..на- 5  литров)     RT412</t>
  </si>
  <si>
    <t>CHROMagar  Orientation ( 1 уп..на- 5  литров)</t>
  </si>
  <si>
    <t xml:space="preserve"> уп</t>
  </si>
  <si>
    <t>Универсальная индикаторная бумага        ( рН 0-12) в 1 уп.- 100 шт.    ПНД 50-975-84</t>
  </si>
  <si>
    <t>Универсальная индикаторная бумага ( рН 0-12) в 1 уп.- 100 шт.</t>
  </si>
  <si>
    <t>Питательный  агар   О1-К</t>
  </si>
  <si>
    <t>Питательный  агар  для  культивирования  сухой  ГРМ-агар   1 фл.- 250гр.</t>
  </si>
  <si>
    <t xml:space="preserve"> Индикаторы  паровой стерилизации (для контроля работы автоклава)  Стеритест-П-132/20-02. В 1 уп.-500 шт.    </t>
  </si>
  <si>
    <t xml:space="preserve"> Индикаторы  паровой стерилизации (для контроля работы автоклава)  Стеритест-П-132/20-02. В 1 уп.-500 шт.</t>
  </si>
  <si>
    <t>уп.</t>
  </si>
  <si>
    <t xml:space="preserve"> Индикатор для контроля работы сухожарового  шкафа  стеритест –П-180градус.  В 1 уп.-500 шт.</t>
  </si>
  <si>
    <t>Пергаментная  бумага  марки  Б. уп. 1 х 1,5 м</t>
  </si>
  <si>
    <t xml:space="preserve"> кг.</t>
  </si>
  <si>
    <t xml:space="preserve"> Среда  Гисса-  ГРМ  с  глюкозой                   О20-К</t>
  </si>
  <si>
    <t>«Питательная  среда  для  идентификации  энтеробактерий сухая»  ( в 1 фл.флакон  -  250   гр.)</t>
  </si>
  <si>
    <t>«Пептон основной  сухой» в 1 фл.флакон  -  250   гр.      О61</t>
  </si>
  <si>
    <t>«Пептон основной  сухой» в 1 фл.флакон  -  250   гр.</t>
  </si>
  <si>
    <t>Манноза в 1 фл.флакон  -  250   гр.   О189</t>
  </si>
  <si>
    <t>Манноза в 1 фл.флакон  -  250   гр.</t>
  </si>
  <si>
    <t>Галактоза в 1 фл.флакон  -  250   гр.</t>
  </si>
  <si>
    <t>в 1 фл.флакон  -  250   гр.</t>
  </si>
  <si>
    <t>кг.</t>
  </si>
  <si>
    <t>Трегалоза в 1 фл.флакон  -  250   гр.</t>
  </si>
  <si>
    <t>1 фл.флакон  -  250   гр.</t>
  </si>
  <si>
    <t>Итого :</t>
  </si>
  <si>
    <t>Заявка на  лабораторную посуду и зонды  для бактериологической лаборатории (на 2022 год)</t>
  </si>
  <si>
    <t>Тампоны для  взятия  смывов 26071</t>
  </si>
  <si>
    <t>для  взятия  смывов и мазков  транпортировочной пробирке 12х150 пластик с древесным  углем.  В 1уп. - 100шт.</t>
  </si>
  <si>
    <t xml:space="preserve">Штативы алюминиевые </t>
  </si>
  <si>
    <t>для пробирок  210х125х94 на 40 гнезд  18мм</t>
  </si>
  <si>
    <t xml:space="preserve">Панели брейкпойнт комбинированные   B1016-162 </t>
  </si>
  <si>
    <t>комбинированные для идентификации и определения чувствительности к антибиотикам грамотрицательных микроорганизмов, тип 46 (NEG BP COMBO 46), 20 плашек/уп</t>
  </si>
  <si>
    <t>Панели брейкпойнт комбинированные   B1016-138</t>
  </si>
  <si>
    <t xml:space="preserve"> для идентификации и определения чувствительности к антибиотикам грамположительных микроорганизмов, тип 28 ( уп. 20 шт)</t>
  </si>
  <si>
    <t>Реагент Ковача, 250 мл (Kovac’s Reagent, 250 mL),   B1015-41</t>
  </si>
  <si>
    <t>Реагент Ковача, 250 мл (Kovac’s Reagent, 250 mL),</t>
  </si>
  <si>
    <t>фл.</t>
  </si>
  <si>
    <t>Диметил-Альфанафтиламин 0.5 %, 250 мл (0.5% N,N-Dimethyl-alpha-naphthylamine, 250 mL)   B1015-45</t>
  </si>
  <si>
    <t>Диметил-Альфанафтиламин 0.5 %, 250 мл (0.5% N,N-Dimethyl-alpha-naphthylamine, 250 mL)</t>
  </si>
  <si>
    <t>Насадки для переноса суспензии для обычных панелей (Inoculator-D Set), 240 шт/уп   B1013-4</t>
  </si>
  <si>
    <t>для обычных панелей (Inoculator-D Set), 240 шт/уп</t>
  </si>
  <si>
    <t>Гидроксид Калия, 250 мл (40% Potassium Hydroxide, 250 mL)   B1015-43</t>
  </si>
  <si>
    <t>Гидроксид Калия, 250 мл (40% Potassium Hydroxide, 250 mL)</t>
  </si>
  <si>
    <t>Сульфаниловая кислота, 250 мл (0.8% Sulfanilic Acid, 250 mL)  B1015-44</t>
  </si>
  <si>
    <t>Сульфаниловая кислота, 250 мл (0.8% Sulfanilic Acid, 250 mL)</t>
  </si>
  <si>
    <t xml:space="preserve">Пептидаза, 30 мл (Peptidase, 30 mL  (для грамположительных микроорганизмов )  B1012-30В  </t>
  </si>
  <si>
    <t>Пептидаза, 30 мл (Peptidase, 30 mL  (для грамположительных микроорганизмов)</t>
  </si>
  <si>
    <t>Хлорид железа 10%, 250 мл (10% Ferric Chloride, 250 mL)   B1015-48</t>
  </si>
  <si>
    <t>Хлорид железа 10%, 250 мл (10% Ferric Chloride, 250 mL)</t>
  </si>
  <si>
    <t>BD BACTECTM  Peds  PLUSTM Medium 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  442194</t>
  </si>
  <si>
    <t xml:space="preserve">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</t>
  </si>
  <si>
    <t>Всего Итого по Баклаборатории:</t>
  </si>
  <si>
    <t>Сумма</t>
  </si>
  <si>
    <t xml:space="preserve">Цена </t>
  </si>
  <si>
    <t>ТОО"ARMED PHARM" 28.03.2022 вр 10:00</t>
  </si>
  <si>
    <t>ТОО "ONTUSTIK MEDICAL" 25.03.2022 вр 18:00</t>
  </si>
  <si>
    <t xml:space="preserve">ТОО "SanMed Plus" 25.03.2022 вр 18:00 </t>
  </si>
  <si>
    <t>ТОО "Mелиор LTD" 24.03.2022 вр 10:00</t>
  </si>
  <si>
    <t>ТОО ФАРМ СИНТЕЗ" 21.03.2022 вр 09:00</t>
  </si>
  <si>
    <t>Всего  итого</t>
  </si>
  <si>
    <t>Приложение №3</t>
  </si>
  <si>
    <t>05.04.2022г.</t>
  </si>
  <si>
    <t>Председатель:</t>
  </si>
  <si>
    <t>Члены комиссии:</t>
  </si>
  <si>
    <t>Секретарь комиссии:</t>
  </si>
  <si>
    <t xml:space="preserve">Махмутов Н.Т.      </t>
  </si>
  <si>
    <t>Шакирова К.</t>
  </si>
  <si>
    <t>Бектураева С.</t>
  </si>
  <si>
    <t xml:space="preserve">Нарметова Г. </t>
  </si>
  <si>
    <t>Беркинбаева Ж.</t>
  </si>
  <si>
    <t>Намазбай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</si>
</sst>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.5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b/>
      <sz val="12.5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7F7F7F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7" fillId="0" borderId="0" xfId="0" applyFont="1" applyBorder="1"/>
    <xf numFmtId="4" fontId="8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/>
    <xf numFmtId="0" fontId="11" fillId="0" borderId="1" xfId="0" applyFont="1" applyBorder="1" applyAlignment="1"/>
    <xf numFmtId="4" fontId="2" fillId="0" borderId="1" xfId="0" applyNumberFormat="1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165" fontId="9" fillId="0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0" borderId="1" xfId="0" applyFont="1" applyBorder="1"/>
    <xf numFmtId="0" fontId="12" fillId="0" borderId="1" xfId="0" applyFont="1" applyBorder="1" applyAlignment="1">
      <alignment wrapText="1"/>
    </xf>
    <xf numFmtId="4" fontId="10" fillId="3" borderId="1" xfId="0" applyNumberFormat="1" applyFont="1" applyFill="1" applyBorder="1"/>
    <xf numFmtId="4" fontId="11" fillId="3" borderId="1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9" fillId="0" borderId="1" xfId="0" applyFont="1" applyBorder="1"/>
    <xf numFmtId="4" fontId="12" fillId="4" borderId="1" xfId="0" applyNumberFormat="1" applyFont="1" applyFill="1" applyBorder="1"/>
    <xf numFmtId="4" fontId="10" fillId="4" borderId="1" xfId="0" applyNumberFormat="1" applyFont="1" applyFill="1" applyBorder="1"/>
    <xf numFmtId="0" fontId="11" fillId="0" borderId="0" xfId="0" applyFont="1" applyBorder="1"/>
    <xf numFmtId="0" fontId="11" fillId="0" borderId="0" xfId="0" applyFont="1"/>
    <xf numFmtId="0" fontId="2" fillId="5" borderId="1" xfId="0" applyFont="1" applyFill="1" applyBorder="1"/>
    <xf numFmtId="0" fontId="2" fillId="6" borderId="0" xfId="0" applyFont="1" applyFill="1"/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13" fillId="0" borderId="1" xfId="0" applyFont="1" applyBorder="1" applyAlignment="1">
      <alignment horizont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8"/>
  <sheetViews>
    <sheetView tabSelected="1" topLeftCell="D193" zoomScaleNormal="100" workbookViewId="0">
      <selection activeCell="U196" sqref="U196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8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2" width="9.140625" style="1"/>
    <col min="13" max="13" width="10.140625" style="1" bestFit="1" customWidth="1"/>
    <col min="14" max="14" width="9.140625" style="1"/>
    <col min="15" max="15" width="10" style="1" customWidth="1"/>
    <col min="16" max="16" width="10.85546875" style="1" customWidth="1"/>
    <col min="17" max="18" width="9.140625" style="1"/>
    <col min="19" max="19" width="11.7109375" style="1" customWidth="1"/>
    <col min="20" max="20" width="9.140625" style="1"/>
    <col min="21" max="21" width="10.140625" style="1" bestFit="1" customWidth="1"/>
    <col min="22" max="22" width="9.140625" style="1"/>
    <col min="23" max="23" width="14" style="1" customWidth="1"/>
    <col min="24" max="16384" width="9.140625" style="1"/>
  </cols>
  <sheetData>
    <row r="1" spans="1:23" x14ac:dyDescent="0.25">
      <c r="I1" s="1" t="s">
        <v>332</v>
      </c>
    </row>
    <row r="2" spans="1:23" x14ac:dyDescent="0.25">
      <c r="I2" s="1" t="s">
        <v>14</v>
      </c>
    </row>
    <row r="3" spans="1:23" ht="23.25" customHeight="1" x14ac:dyDescent="0.25">
      <c r="B3" s="2" t="s">
        <v>333</v>
      </c>
    </row>
    <row r="4" spans="1:23" s="3" customFormat="1" ht="31.5" customHeight="1" x14ac:dyDescent="0.2">
      <c r="A4" s="73" t="s">
        <v>13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23" s="9" customFormat="1" ht="12.75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23" x14ac:dyDescent="0.25">
      <c r="A6" s="83" t="s">
        <v>0</v>
      </c>
      <c r="B6" s="84" t="s">
        <v>1</v>
      </c>
      <c r="C6" s="84" t="s">
        <v>2</v>
      </c>
      <c r="D6" s="84" t="s">
        <v>3</v>
      </c>
      <c r="E6" s="85" t="s">
        <v>4</v>
      </c>
      <c r="F6" s="85" t="s">
        <v>10</v>
      </c>
      <c r="G6" s="85" t="s">
        <v>5</v>
      </c>
      <c r="H6" s="86" t="s">
        <v>6</v>
      </c>
      <c r="I6" s="87" t="s">
        <v>7</v>
      </c>
      <c r="J6" s="82" t="s">
        <v>8</v>
      </c>
      <c r="K6" s="82" t="s">
        <v>9</v>
      </c>
      <c r="L6" s="65" t="s">
        <v>326</v>
      </c>
      <c r="M6" s="66"/>
      <c r="N6" s="65" t="s">
        <v>327</v>
      </c>
      <c r="O6" s="66"/>
      <c r="P6" s="69" t="s">
        <v>328</v>
      </c>
      <c r="Q6" s="70"/>
      <c r="R6" s="69" t="s">
        <v>329</v>
      </c>
      <c r="S6" s="70"/>
      <c r="T6" s="65" t="s">
        <v>330</v>
      </c>
      <c r="U6" s="66"/>
      <c r="V6" s="64" t="s">
        <v>331</v>
      </c>
      <c r="W6" s="64"/>
    </row>
    <row r="7" spans="1:23" s="3" customFormat="1" ht="50.25" customHeight="1" x14ac:dyDescent="0.2">
      <c r="A7" s="83"/>
      <c r="B7" s="84"/>
      <c r="C7" s="84"/>
      <c r="D7" s="84"/>
      <c r="E7" s="85"/>
      <c r="F7" s="85"/>
      <c r="G7" s="85"/>
      <c r="H7" s="86"/>
      <c r="I7" s="87"/>
      <c r="J7" s="82"/>
      <c r="K7" s="82"/>
      <c r="L7" s="67"/>
      <c r="M7" s="68"/>
      <c r="N7" s="67"/>
      <c r="O7" s="68"/>
      <c r="P7" s="71"/>
      <c r="Q7" s="72"/>
      <c r="R7" s="71"/>
      <c r="S7" s="72"/>
      <c r="T7" s="67"/>
      <c r="U7" s="68"/>
      <c r="V7" s="64"/>
      <c r="W7" s="64"/>
    </row>
    <row r="8" spans="1:23" s="3" customFormat="1" ht="25.5" customHeight="1" x14ac:dyDescent="0.2">
      <c r="A8" s="79" t="s">
        <v>19</v>
      </c>
      <c r="B8" s="80"/>
      <c r="C8" s="80"/>
      <c r="D8" s="80"/>
      <c r="E8" s="80"/>
      <c r="F8" s="80"/>
      <c r="G8" s="80"/>
      <c r="H8" s="80"/>
      <c r="I8" s="80"/>
      <c r="J8" s="80"/>
      <c r="K8" s="81"/>
      <c r="L8" s="44" t="s">
        <v>325</v>
      </c>
      <c r="M8" s="44" t="s">
        <v>324</v>
      </c>
      <c r="N8" s="44" t="s">
        <v>325</v>
      </c>
      <c r="O8" s="44" t="s">
        <v>324</v>
      </c>
      <c r="P8" s="44" t="s">
        <v>325</v>
      </c>
      <c r="Q8" s="44" t="s">
        <v>324</v>
      </c>
      <c r="R8" s="44" t="s">
        <v>325</v>
      </c>
      <c r="S8" s="44" t="s">
        <v>324</v>
      </c>
      <c r="T8" s="44" t="s">
        <v>325</v>
      </c>
      <c r="U8" s="44" t="s">
        <v>324</v>
      </c>
      <c r="V8" s="44" t="s">
        <v>325</v>
      </c>
      <c r="W8" s="44" t="s">
        <v>324</v>
      </c>
    </row>
    <row r="9" spans="1:23" s="3" customFormat="1" ht="25.5" customHeight="1" x14ac:dyDescent="0.2">
      <c r="A9" s="16"/>
      <c r="B9" s="17"/>
      <c r="C9" s="23" t="s">
        <v>20</v>
      </c>
      <c r="D9" s="17"/>
      <c r="E9" s="17"/>
      <c r="F9" s="17"/>
      <c r="G9" s="17"/>
      <c r="H9" s="17"/>
      <c r="I9" s="17"/>
      <c r="J9" s="17"/>
      <c r="K9" s="18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3" customFormat="1" ht="126.75" customHeight="1" x14ac:dyDescent="0.25">
      <c r="A10" s="8">
        <v>1</v>
      </c>
      <c r="B10" s="21" t="s">
        <v>21</v>
      </c>
      <c r="C10" s="21" t="s">
        <v>21</v>
      </c>
      <c r="D10" s="22" t="s">
        <v>25</v>
      </c>
      <c r="E10" s="22">
        <v>32184</v>
      </c>
      <c r="F10" s="22">
        <v>24</v>
      </c>
      <c r="G10" s="10">
        <f t="shared" ref="G10:G13" si="0">F10*E10</f>
        <v>772416</v>
      </c>
      <c r="H10" s="5" t="s">
        <v>11</v>
      </c>
      <c r="I10" s="6" t="s">
        <v>16</v>
      </c>
      <c r="J10" s="6" t="s">
        <v>17</v>
      </c>
      <c r="K10" s="7" t="s">
        <v>12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2">
        <f t="shared" ref="W10:W31" si="1">F10*V10</f>
        <v>0</v>
      </c>
    </row>
    <row r="11" spans="1:23" s="3" customFormat="1" ht="119.25" customHeight="1" x14ac:dyDescent="0.25">
      <c r="A11" s="8">
        <v>2</v>
      </c>
      <c r="B11" s="21" t="s">
        <v>22</v>
      </c>
      <c r="C11" s="21" t="s">
        <v>22</v>
      </c>
      <c r="D11" s="22" t="s">
        <v>26</v>
      </c>
      <c r="E11" s="22">
        <v>15445</v>
      </c>
      <c r="F11" s="22">
        <v>8</v>
      </c>
      <c r="G11" s="10">
        <f t="shared" si="0"/>
        <v>123560</v>
      </c>
      <c r="H11" s="5" t="s">
        <v>11</v>
      </c>
      <c r="I11" s="6" t="s">
        <v>16</v>
      </c>
      <c r="J11" s="6" t="s">
        <v>17</v>
      </c>
      <c r="K11" s="7" t="s">
        <v>12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2">
        <f t="shared" si="1"/>
        <v>0</v>
      </c>
    </row>
    <row r="12" spans="1:23" s="3" customFormat="1" ht="130.5" customHeight="1" x14ac:dyDescent="0.25">
      <c r="A12" s="8">
        <v>3</v>
      </c>
      <c r="B12" s="21" t="s">
        <v>23</v>
      </c>
      <c r="C12" s="21" t="s">
        <v>23</v>
      </c>
      <c r="D12" s="22" t="s">
        <v>25</v>
      </c>
      <c r="E12" s="22">
        <v>77976</v>
      </c>
      <c r="F12" s="22">
        <v>22</v>
      </c>
      <c r="G12" s="10">
        <f t="shared" si="0"/>
        <v>1715472</v>
      </c>
      <c r="H12" s="5" t="s">
        <v>11</v>
      </c>
      <c r="I12" s="6" t="s">
        <v>16</v>
      </c>
      <c r="J12" s="6" t="s">
        <v>17</v>
      </c>
      <c r="K12" s="7" t="s">
        <v>12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2">
        <f t="shared" si="1"/>
        <v>0</v>
      </c>
    </row>
    <row r="13" spans="1:23" s="3" customFormat="1" ht="84.75" customHeight="1" x14ac:dyDescent="0.25">
      <c r="A13" s="8">
        <v>4</v>
      </c>
      <c r="B13" s="21" t="s">
        <v>24</v>
      </c>
      <c r="C13" s="21" t="s">
        <v>24</v>
      </c>
      <c r="D13" s="22" t="s">
        <v>25</v>
      </c>
      <c r="E13" s="22">
        <v>96300</v>
      </c>
      <c r="F13" s="22">
        <v>1</v>
      </c>
      <c r="G13" s="10">
        <f t="shared" si="0"/>
        <v>96300</v>
      </c>
      <c r="H13" s="5" t="s">
        <v>11</v>
      </c>
      <c r="I13" s="6" t="s">
        <v>16</v>
      </c>
      <c r="J13" s="6" t="s">
        <v>17</v>
      </c>
      <c r="K13" s="7" t="s">
        <v>12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12">
        <f t="shared" si="1"/>
        <v>0</v>
      </c>
    </row>
    <row r="14" spans="1:23" s="3" customFormat="1" ht="33.75" customHeight="1" x14ac:dyDescent="0.25">
      <c r="A14" s="24"/>
      <c r="B14" s="25" t="s">
        <v>15</v>
      </c>
      <c r="C14" s="24"/>
      <c r="D14" s="24"/>
      <c r="E14" s="24"/>
      <c r="F14" s="24"/>
      <c r="G14" s="50">
        <f>SUM(G10:G13)</f>
        <v>2707748</v>
      </c>
      <c r="H14" s="24"/>
      <c r="I14" s="24"/>
      <c r="J14" s="24"/>
      <c r="K14" s="2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2"/>
    </row>
    <row r="15" spans="1:23" s="3" customFormat="1" ht="33.75" customHeight="1" x14ac:dyDescent="0.25">
      <c r="A15" s="75" t="s">
        <v>27</v>
      </c>
      <c r="B15" s="76"/>
      <c r="C15" s="76"/>
      <c r="D15" s="76"/>
      <c r="E15" s="76"/>
      <c r="F15" s="76"/>
      <c r="G15" s="76"/>
      <c r="H15" s="76"/>
      <c r="I15" s="76"/>
      <c r="J15" s="76"/>
      <c r="K15" s="7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12">
        <f t="shared" si="1"/>
        <v>0</v>
      </c>
    </row>
    <row r="16" spans="1:23" s="3" customFormat="1" ht="114" customHeight="1" x14ac:dyDescent="0.25">
      <c r="A16" s="8">
        <v>1</v>
      </c>
      <c r="B16" s="21" t="s">
        <v>28</v>
      </c>
      <c r="C16" s="21" t="s">
        <v>28</v>
      </c>
      <c r="D16" s="22" t="s">
        <v>25</v>
      </c>
      <c r="E16" s="21">
        <v>14600</v>
      </c>
      <c r="F16" s="22">
        <v>16</v>
      </c>
      <c r="G16" s="10">
        <f>E16*F16</f>
        <v>233600</v>
      </c>
      <c r="H16" s="5" t="s">
        <v>11</v>
      </c>
      <c r="I16" s="6" t="s">
        <v>16</v>
      </c>
      <c r="J16" s="6" t="s">
        <v>17</v>
      </c>
      <c r="K16" s="7" t="s">
        <v>12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2">
        <f t="shared" si="1"/>
        <v>0</v>
      </c>
    </row>
    <row r="17" spans="1:23" s="3" customFormat="1" ht="90" customHeight="1" x14ac:dyDescent="0.25">
      <c r="A17" s="8">
        <v>2</v>
      </c>
      <c r="B17" s="21" t="s">
        <v>29</v>
      </c>
      <c r="C17" s="21" t="s">
        <v>29</v>
      </c>
      <c r="D17" s="22" t="s">
        <v>25</v>
      </c>
      <c r="E17" s="21">
        <v>14600</v>
      </c>
      <c r="F17" s="22">
        <v>16</v>
      </c>
      <c r="G17" s="10">
        <f t="shared" ref="G17:G36" si="2">E17*F17</f>
        <v>233600</v>
      </c>
      <c r="H17" s="5" t="s">
        <v>11</v>
      </c>
      <c r="I17" s="6" t="s">
        <v>16</v>
      </c>
      <c r="J17" s="6" t="s">
        <v>17</v>
      </c>
      <c r="K17" s="7" t="s">
        <v>12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12">
        <f t="shared" si="1"/>
        <v>0</v>
      </c>
    </row>
    <row r="18" spans="1:23" s="3" customFormat="1" ht="89.25" customHeight="1" x14ac:dyDescent="0.25">
      <c r="A18" s="8">
        <v>3</v>
      </c>
      <c r="B18" s="21" t="s">
        <v>30</v>
      </c>
      <c r="C18" s="21" t="s">
        <v>30</v>
      </c>
      <c r="D18" s="22" t="s">
        <v>25</v>
      </c>
      <c r="E18" s="21">
        <v>10300</v>
      </c>
      <c r="F18" s="22">
        <v>8</v>
      </c>
      <c r="G18" s="10">
        <f t="shared" si="2"/>
        <v>82400</v>
      </c>
      <c r="H18" s="5" t="s">
        <v>11</v>
      </c>
      <c r="I18" s="6" t="s">
        <v>16</v>
      </c>
      <c r="J18" s="6" t="s">
        <v>17</v>
      </c>
      <c r="K18" s="7" t="s">
        <v>12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12">
        <f t="shared" si="1"/>
        <v>0</v>
      </c>
    </row>
    <row r="19" spans="1:23" ht="51.75" x14ac:dyDescent="0.25">
      <c r="A19" s="8">
        <v>4</v>
      </c>
      <c r="B19" s="21" t="s">
        <v>31</v>
      </c>
      <c r="C19" s="21" t="s">
        <v>31</v>
      </c>
      <c r="D19" s="22" t="s">
        <v>25</v>
      </c>
      <c r="E19" s="21">
        <v>10560</v>
      </c>
      <c r="F19" s="22">
        <v>6</v>
      </c>
      <c r="G19" s="10">
        <f t="shared" si="2"/>
        <v>63360</v>
      </c>
      <c r="H19" s="5" t="s">
        <v>11</v>
      </c>
      <c r="I19" s="6" t="s">
        <v>16</v>
      </c>
      <c r="J19" s="6" t="s">
        <v>17</v>
      </c>
      <c r="K19" s="7" t="s">
        <v>12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>
        <f t="shared" si="1"/>
        <v>0</v>
      </c>
    </row>
    <row r="20" spans="1:23" ht="51.75" x14ac:dyDescent="0.25">
      <c r="A20" s="8">
        <v>5</v>
      </c>
      <c r="B20" s="21" t="s">
        <v>32</v>
      </c>
      <c r="C20" s="21" t="s">
        <v>32</v>
      </c>
      <c r="D20" s="22" t="s">
        <v>25</v>
      </c>
      <c r="E20" s="21">
        <v>20100</v>
      </c>
      <c r="F20" s="22">
        <v>10</v>
      </c>
      <c r="G20" s="10">
        <f t="shared" si="2"/>
        <v>201000</v>
      </c>
      <c r="H20" s="5" t="s">
        <v>11</v>
      </c>
      <c r="I20" s="6" t="s">
        <v>16</v>
      </c>
      <c r="J20" s="6" t="s">
        <v>17</v>
      </c>
      <c r="K20" s="7" t="s">
        <v>12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>
        <f t="shared" si="1"/>
        <v>0</v>
      </c>
    </row>
    <row r="21" spans="1:23" ht="51.75" x14ac:dyDescent="0.25">
      <c r="A21" s="8">
        <v>6</v>
      </c>
      <c r="B21" s="21" t="s">
        <v>33</v>
      </c>
      <c r="C21" s="21" t="s">
        <v>33</v>
      </c>
      <c r="D21" s="22" t="s">
        <v>25</v>
      </c>
      <c r="E21" s="21">
        <v>20100</v>
      </c>
      <c r="F21" s="22">
        <v>10</v>
      </c>
      <c r="G21" s="10">
        <f t="shared" si="2"/>
        <v>201000</v>
      </c>
      <c r="H21" s="5" t="s">
        <v>11</v>
      </c>
      <c r="I21" s="6" t="s">
        <v>16</v>
      </c>
      <c r="J21" s="6" t="s">
        <v>17</v>
      </c>
      <c r="K21" s="7" t="s">
        <v>12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>
        <f t="shared" si="1"/>
        <v>0</v>
      </c>
    </row>
    <row r="22" spans="1:23" ht="51.75" x14ac:dyDescent="0.25">
      <c r="A22" s="8">
        <v>7</v>
      </c>
      <c r="B22" s="21" t="s">
        <v>34</v>
      </c>
      <c r="C22" s="21" t="s">
        <v>34</v>
      </c>
      <c r="D22" s="22" t="s">
        <v>25</v>
      </c>
      <c r="E22" s="21">
        <v>14040</v>
      </c>
      <c r="F22" s="22">
        <v>4</v>
      </c>
      <c r="G22" s="10">
        <f t="shared" si="2"/>
        <v>56160</v>
      </c>
      <c r="H22" s="5" t="s">
        <v>11</v>
      </c>
      <c r="I22" s="6" t="s">
        <v>16</v>
      </c>
      <c r="J22" s="6" t="s">
        <v>17</v>
      </c>
      <c r="K22" s="7" t="s">
        <v>12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>
        <f t="shared" si="1"/>
        <v>0</v>
      </c>
    </row>
    <row r="23" spans="1:23" ht="51.75" x14ac:dyDescent="0.25">
      <c r="A23" s="8">
        <v>8</v>
      </c>
      <c r="B23" s="21" t="s">
        <v>35</v>
      </c>
      <c r="C23" s="21" t="s">
        <v>35</v>
      </c>
      <c r="D23" s="22" t="s">
        <v>25</v>
      </c>
      <c r="E23" s="21">
        <v>27800</v>
      </c>
      <c r="F23" s="22">
        <v>16</v>
      </c>
      <c r="G23" s="10">
        <f t="shared" si="2"/>
        <v>444800</v>
      </c>
      <c r="H23" s="5" t="s">
        <v>11</v>
      </c>
      <c r="I23" s="6" t="s">
        <v>16</v>
      </c>
      <c r="J23" s="6" t="s">
        <v>17</v>
      </c>
      <c r="K23" s="7" t="s">
        <v>12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f t="shared" si="1"/>
        <v>0</v>
      </c>
    </row>
    <row r="24" spans="1:23" ht="51.75" x14ac:dyDescent="0.25">
      <c r="A24" s="8">
        <v>9</v>
      </c>
      <c r="B24" s="21" t="s">
        <v>36</v>
      </c>
      <c r="C24" s="21" t="s">
        <v>36</v>
      </c>
      <c r="D24" s="22" t="s">
        <v>25</v>
      </c>
      <c r="E24" s="21">
        <v>46500</v>
      </c>
      <c r="F24" s="22">
        <v>10</v>
      </c>
      <c r="G24" s="10">
        <f t="shared" si="2"/>
        <v>465000</v>
      </c>
      <c r="H24" s="5" t="s">
        <v>11</v>
      </c>
      <c r="I24" s="6" t="s">
        <v>16</v>
      </c>
      <c r="J24" s="6" t="s">
        <v>17</v>
      </c>
      <c r="K24" s="7" t="s">
        <v>12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>
        <f t="shared" si="1"/>
        <v>0</v>
      </c>
    </row>
    <row r="25" spans="1:23" ht="51.75" x14ac:dyDescent="0.25">
      <c r="A25" s="8">
        <v>10</v>
      </c>
      <c r="B25" s="21" t="s">
        <v>37</v>
      </c>
      <c r="C25" s="21" t="s">
        <v>37</v>
      </c>
      <c r="D25" s="22" t="s">
        <v>25</v>
      </c>
      <c r="E25" s="21">
        <v>46500</v>
      </c>
      <c r="F25" s="22">
        <v>5</v>
      </c>
      <c r="G25" s="10">
        <f t="shared" si="2"/>
        <v>232500</v>
      </c>
      <c r="H25" s="5" t="s">
        <v>11</v>
      </c>
      <c r="I25" s="6" t="s">
        <v>16</v>
      </c>
      <c r="J25" s="6" t="s">
        <v>17</v>
      </c>
      <c r="K25" s="7" t="s">
        <v>12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>
        <f t="shared" si="1"/>
        <v>0</v>
      </c>
    </row>
    <row r="26" spans="1:23" ht="51.75" x14ac:dyDescent="0.25">
      <c r="A26" s="8">
        <v>11</v>
      </c>
      <c r="B26" s="21" t="s">
        <v>38</v>
      </c>
      <c r="C26" s="21" t="s">
        <v>38</v>
      </c>
      <c r="D26" s="22" t="s">
        <v>25</v>
      </c>
      <c r="E26" s="21">
        <v>12360</v>
      </c>
      <c r="F26" s="22">
        <v>5</v>
      </c>
      <c r="G26" s="10">
        <f t="shared" si="2"/>
        <v>61800</v>
      </c>
      <c r="H26" s="5" t="s">
        <v>11</v>
      </c>
      <c r="I26" s="6" t="s">
        <v>16</v>
      </c>
      <c r="J26" s="6" t="s">
        <v>17</v>
      </c>
      <c r="K26" s="7" t="s">
        <v>12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>
        <f t="shared" si="1"/>
        <v>0</v>
      </c>
    </row>
    <row r="27" spans="1:23" ht="51.75" x14ac:dyDescent="0.25">
      <c r="A27" s="8">
        <v>12</v>
      </c>
      <c r="B27" s="21" t="s">
        <v>39</v>
      </c>
      <c r="C27" s="21" t="s">
        <v>39</v>
      </c>
      <c r="D27" s="22" t="s">
        <v>25</v>
      </c>
      <c r="E27" s="21">
        <v>45360</v>
      </c>
      <c r="F27" s="22">
        <v>2</v>
      </c>
      <c r="G27" s="10">
        <f t="shared" si="2"/>
        <v>90720</v>
      </c>
      <c r="H27" s="5" t="s">
        <v>11</v>
      </c>
      <c r="I27" s="6" t="s">
        <v>16</v>
      </c>
      <c r="J27" s="6" t="s">
        <v>17</v>
      </c>
      <c r="K27" s="7" t="s">
        <v>12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>
        <f t="shared" si="1"/>
        <v>0</v>
      </c>
    </row>
    <row r="28" spans="1:23" ht="51.75" x14ac:dyDescent="0.25">
      <c r="A28" s="8">
        <v>13</v>
      </c>
      <c r="B28" s="21" t="s">
        <v>40</v>
      </c>
      <c r="C28" s="21" t="s">
        <v>40</v>
      </c>
      <c r="D28" s="22" t="s">
        <v>25</v>
      </c>
      <c r="E28" s="21">
        <v>8500</v>
      </c>
      <c r="F28" s="22">
        <v>12</v>
      </c>
      <c r="G28" s="10">
        <f t="shared" si="2"/>
        <v>102000</v>
      </c>
      <c r="H28" s="5" t="s">
        <v>11</v>
      </c>
      <c r="I28" s="6" t="s">
        <v>16</v>
      </c>
      <c r="J28" s="6" t="s">
        <v>17</v>
      </c>
      <c r="K28" s="7" t="s">
        <v>12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>
        <f t="shared" si="1"/>
        <v>0</v>
      </c>
    </row>
    <row r="29" spans="1:23" ht="51.75" x14ac:dyDescent="0.25">
      <c r="A29" s="8">
        <v>14</v>
      </c>
      <c r="B29" s="20" t="s">
        <v>41</v>
      </c>
      <c r="C29" s="21" t="s">
        <v>41</v>
      </c>
      <c r="D29" s="27" t="s">
        <v>25</v>
      </c>
      <c r="E29" s="28">
        <v>9890</v>
      </c>
      <c r="F29" s="27">
        <v>5</v>
      </c>
      <c r="G29" s="10">
        <f t="shared" si="2"/>
        <v>49450</v>
      </c>
      <c r="H29" s="5" t="s">
        <v>11</v>
      </c>
      <c r="I29" s="6" t="s">
        <v>16</v>
      </c>
      <c r="J29" s="6" t="s">
        <v>17</v>
      </c>
      <c r="K29" s="7" t="s">
        <v>12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>
        <f t="shared" si="1"/>
        <v>0</v>
      </c>
    </row>
    <row r="30" spans="1:23" ht="51.75" x14ac:dyDescent="0.25">
      <c r="A30" s="8">
        <v>15</v>
      </c>
      <c r="B30" s="21" t="s">
        <v>42</v>
      </c>
      <c r="C30" s="21" t="s">
        <v>42</v>
      </c>
      <c r="D30" s="27" t="s">
        <v>25</v>
      </c>
      <c r="E30" s="28">
        <v>15824</v>
      </c>
      <c r="F30" s="27">
        <v>3</v>
      </c>
      <c r="G30" s="10">
        <f t="shared" si="2"/>
        <v>47472</v>
      </c>
      <c r="H30" s="5" t="s">
        <v>11</v>
      </c>
      <c r="I30" s="6" t="s">
        <v>16</v>
      </c>
      <c r="J30" s="6" t="s">
        <v>17</v>
      </c>
      <c r="K30" s="7" t="s">
        <v>12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>
        <f t="shared" si="1"/>
        <v>0</v>
      </c>
    </row>
    <row r="31" spans="1:23" ht="51.75" x14ac:dyDescent="0.25">
      <c r="A31" s="8">
        <v>16</v>
      </c>
      <c r="B31" s="21" t="s">
        <v>43</v>
      </c>
      <c r="C31" s="21" t="s">
        <v>44</v>
      </c>
      <c r="D31" s="27" t="s">
        <v>25</v>
      </c>
      <c r="E31" s="28">
        <v>10879</v>
      </c>
      <c r="F31" s="27">
        <v>3</v>
      </c>
      <c r="G31" s="10">
        <f t="shared" si="2"/>
        <v>32637</v>
      </c>
      <c r="H31" s="5" t="s">
        <v>11</v>
      </c>
      <c r="I31" s="6" t="s">
        <v>16</v>
      </c>
      <c r="J31" s="6" t="s">
        <v>17</v>
      </c>
      <c r="K31" s="7" t="s">
        <v>12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>
        <f t="shared" si="1"/>
        <v>0</v>
      </c>
    </row>
    <row r="32" spans="1:23" ht="51.75" x14ac:dyDescent="0.25">
      <c r="A32" s="8">
        <v>17</v>
      </c>
      <c r="B32" s="21" t="s">
        <v>45</v>
      </c>
      <c r="C32" s="21" t="s">
        <v>45</v>
      </c>
      <c r="D32" s="27" t="s">
        <v>18</v>
      </c>
      <c r="E32" s="28">
        <v>74045</v>
      </c>
      <c r="F32" s="27">
        <v>2</v>
      </c>
      <c r="G32" s="10">
        <f t="shared" si="2"/>
        <v>148090</v>
      </c>
      <c r="H32" s="5" t="s">
        <v>11</v>
      </c>
      <c r="I32" s="6" t="s">
        <v>16</v>
      </c>
      <c r="J32" s="6" t="s">
        <v>17</v>
      </c>
      <c r="K32" s="7" t="s">
        <v>12</v>
      </c>
      <c r="L32" s="12"/>
      <c r="M32" s="12"/>
      <c r="N32" s="12"/>
      <c r="O32" s="12"/>
      <c r="P32" s="60">
        <v>73000</v>
      </c>
      <c r="Q32" s="12">
        <f>F32*P32</f>
        <v>146000</v>
      </c>
      <c r="R32" s="12"/>
      <c r="S32" s="12"/>
      <c r="T32" s="12"/>
      <c r="U32" s="12"/>
      <c r="V32" s="12">
        <v>73000</v>
      </c>
      <c r="W32" s="12">
        <f>F32*V32</f>
        <v>146000</v>
      </c>
    </row>
    <row r="33" spans="1:23" ht="51.75" x14ac:dyDescent="0.25">
      <c r="A33" s="8">
        <v>18</v>
      </c>
      <c r="B33" s="21" t="s">
        <v>46</v>
      </c>
      <c r="C33" s="21" t="s">
        <v>46</v>
      </c>
      <c r="D33" s="22" t="s">
        <v>25</v>
      </c>
      <c r="E33" s="21">
        <v>17520</v>
      </c>
      <c r="F33" s="22">
        <v>2</v>
      </c>
      <c r="G33" s="10">
        <f t="shared" si="2"/>
        <v>35040</v>
      </c>
      <c r="H33" s="5" t="s">
        <v>11</v>
      </c>
      <c r="I33" s="6" t="s">
        <v>16</v>
      </c>
      <c r="J33" s="6" t="s">
        <v>17</v>
      </c>
      <c r="K33" s="7" t="s">
        <v>12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>
        <f t="shared" ref="W33:W96" si="3">F33*V33</f>
        <v>0</v>
      </c>
    </row>
    <row r="34" spans="1:23" ht="51.75" x14ac:dyDescent="0.25">
      <c r="A34" s="8">
        <v>19</v>
      </c>
      <c r="B34" s="21" t="s">
        <v>47</v>
      </c>
      <c r="C34" s="21" t="s">
        <v>47</v>
      </c>
      <c r="D34" s="22" t="s">
        <v>18</v>
      </c>
      <c r="E34" s="21">
        <v>848128</v>
      </c>
      <c r="F34" s="22">
        <v>1</v>
      </c>
      <c r="G34" s="10">
        <f t="shared" si="2"/>
        <v>848128</v>
      </c>
      <c r="H34" s="5" t="s">
        <v>11</v>
      </c>
      <c r="I34" s="6" t="s">
        <v>16</v>
      </c>
      <c r="J34" s="6" t="s">
        <v>17</v>
      </c>
      <c r="K34" s="7" t="s">
        <v>12</v>
      </c>
      <c r="L34" s="12"/>
      <c r="M34" s="12"/>
      <c r="N34" s="12"/>
      <c r="O34" s="12"/>
      <c r="P34" s="60">
        <v>845000</v>
      </c>
      <c r="Q34" s="12">
        <f>F34*P34</f>
        <v>845000</v>
      </c>
      <c r="R34" s="12"/>
      <c r="S34" s="12"/>
      <c r="T34" s="12"/>
      <c r="U34" s="12"/>
      <c r="V34" s="12">
        <v>845000</v>
      </c>
      <c r="W34" s="12">
        <f t="shared" si="3"/>
        <v>845000</v>
      </c>
    </row>
    <row r="35" spans="1:23" ht="51.75" x14ac:dyDescent="0.25">
      <c r="A35" s="8">
        <v>20</v>
      </c>
      <c r="B35" s="21" t="s">
        <v>48</v>
      </c>
      <c r="C35" s="21" t="s">
        <v>48</v>
      </c>
      <c r="D35" s="22" t="s">
        <v>18</v>
      </c>
      <c r="E35" s="21">
        <v>759979</v>
      </c>
      <c r="F35" s="22">
        <v>1</v>
      </c>
      <c r="G35" s="10">
        <f t="shared" si="2"/>
        <v>759979</v>
      </c>
      <c r="H35" s="5" t="s">
        <v>11</v>
      </c>
      <c r="I35" s="6" t="s">
        <v>16</v>
      </c>
      <c r="J35" s="6" t="s">
        <v>17</v>
      </c>
      <c r="K35" s="7" t="s">
        <v>12</v>
      </c>
      <c r="L35" s="12"/>
      <c r="M35" s="12"/>
      <c r="N35" s="12"/>
      <c r="O35" s="12"/>
      <c r="P35" s="60">
        <v>755000</v>
      </c>
      <c r="Q35" s="12">
        <f>F35*P35</f>
        <v>755000</v>
      </c>
      <c r="R35" s="12"/>
      <c r="S35" s="12"/>
      <c r="T35" s="12"/>
      <c r="U35" s="12"/>
      <c r="V35" s="12">
        <v>755000</v>
      </c>
      <c r="W35" s="12">
        <f t="shared" si="3"/>
        <v>755000</v>
      </c>
    </row>
    <row r="36" spans="1:23" ht="51.75" x14ac:dyDescent="0.25">
      <c r="A36" s="8">
        <v>21</v>
      </c>
      <c r="B36" s="21" t="s">
        <v>49</v>
      </c>
      <c r="C36" s="21" t="s">
        <v>49</v>
      </c>
      <c r="D36" s="22" t="s">
        <v>18</v>
      </c>
      <c r="E36" s="21">
        <v>376147</v>
      </c>
      <c r="F36" s="22">
        <v>1</v>
      </c>
      <c r="G36" s="10">
        <f t="shared" si="2"/>
        <v>376147</v>
      </c>
      <c r="H36" s="5" t="s">
        <v>11</v>
      </c>
      <c r="I36" s="6" t="s">
        <v>16</v>
      </c>
      <c r="J36" s="6" t="s">
        <v>17</v>
      </c>
      <c r="K36" s="7" t="s">
        <v>12</v>
      </c>
      <c r="L36" s="12"/>
      <c r="M36" s="12"/>
      <c r="N36" s="12"/>
      <c r="O36" s="12"/>
      <c r="P36" s="60">
        <v>375000</v>
      </c>
      <c r="Q36" s="12">
        <f>F36*P36</f>
        <v>375000</v>
      </c>
      <c r="R36" s="12"/>
      <c r="S36" s="12"/>
      <c r="T36" s="12"/>
      <c r="U36" s="12"/>
      <c r="V36" s="12">
        <v>375000</v>
      </c>
      <c r="W36" s="12">
        <f t="shared" si="3"/>
        <v>375000</v>
      </c>
    </row>
    <row r="37" spans="1:23" s="3" customFormat="1" ht="33.75" customHeight="1" x14ac:dyDescent="0.25">
      <c r="A37" s="24"/>
      <c r="B37" s="25" t="s">
        <v>15</v>
      </c>
      <c r="C37" s="24"/>
      <c r="D37" s="24"/>
      <c r="E37" s="24"/>
      <c r="F37" s="24"/>
      <c r="G37" s="50">
        <f>SUM(G16:G36)</f>
        <v>4764883</v>
      </c>
      <c r="H37" s="24"/>
      <c r="I37" s="24"/>
      <c r="J37" s="24"/>
      <c r="K37" s="2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12"/>
    </row>
    <row r="38" spans="1:23" ht="36" customHeight="1" x14ac:dyDescent="0.25">
      <c r="A38" s="78" t="s">
        <v>50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51.75" x14ac:dyDescent="0.25">
      <c r="A39" s="12">
        <v>1</v>
      </c>
      <c r="B39" s="28" t="s">
        <v>51</v>
      </c>
      <c r="C39" s="28" t="s">
        <v>51</v>
      </c>
      <c r="D39" s="27" t="s">
        <v>25</v>
      </c>
      <c r="E39" s="28">
        <v>10600</v>
      </c>
      <c r="F39" s="27">
        <v>12</v>
      </c>
      <c r="G39" s="26">
        <f>E39*F39</f>
        <v>127200</v>
      </c>
      <c r="H39" s="5" t="s">
        <v>11</v>
      </c>
      <c r="I39" s="6" t="s">
        <v>16</v>
      </c>
      <c r="J39" s="6" t="s">
        <v>17</v>
      </c>
      <c r="K39" s="7" t="s">
        <v>12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>
        <f t="shared" si="3"/>
        <v>0</v>
      </c>
    </row>
    <row r="40" spans="1:23" ht="51.75" x14ac:dyDescent="0.25">
      <c r="A40" s="12">
        <v>2</v>
      </c>
      <c r="B40" s="21" t="s">
        <v>52</v>
      </c>
      <c r="C40" s="21" t="s">
        <v>52</v>
      </c>
      <c r="D40" s="22" t="s">
        <v>25</v>
      </c>
      <c r="E40" s="21">
        <v>1950</v>
      </c>
      <c r="F40" s="22">
        <v>6</v>
      </c>
      <c r="G40" s="26">
        <f t="shared" ref="G40:G41" si="4">E40*F40</f>
        <v>11700</v>
      </c>
      <c r="H40" s="5" t="s">
        <v>11</v>
      </c>
      <c r="I40" s="6" t="s">
        <v>16</v>
      </c>
      <c r="J40" s="6" t="s">
        <v>17</v>
      </c>
      <c r="K40" s="7" t="s">
        <v>12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>
        <f t="shared" si="3"/>
        <v>0</v>
      </c>
    </row>
    <row r="41" spans="1:23" ht="51.75" x14ac:dyDescent="0.25">
      <c r="A41" s="12">
        <v>3</v>
      </c>
      <c r="B41" s="21" t="s">
        <v>53</v>
      </c>
      <c r="C41" s="21" t="s">
        <v>53</v>
      </c>
      <c r="D41" s="22" t="s">
        <v>25</v>
      </c>
      <c r="E41" s="21">
        <v>1950</v>
      </c>
      <c r="F41" s="22">
        <v>6</v>
      </c>
      <c r="G41" s="26">
        <f t="shared" si="4"/>
        <v>11700</v>
      </c>
      <c r="H41" s="5" t="s">
        <v>11</v>
      </c>
      <c r="I41" s="6" t="s">
        <v>16</v>
      </c>
      <c r="J41" s="6" t="s">
        <v>17</v>
      </c>
      <c r="K41" s="7" t="s">
        <v>12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>
        <f t="shared" si="3"/>
        <v>0</v>
      </c>
    </row>
    <row r="42" spans="1:23" s="3" customFormat="1" ht="33.75" customHeight="1" x14ac:dyDescent="0.25">
      <c r="A42" s="24"/>
      <c r="B42" s="25" t="s">
        <v>15</v>
      </c>
      <c r="C42" s="24"/>
      <c r="D42" s="24"/>
      <c r="E42" s="24"/>
      <c r="F42" s="24"/>
      <c r="G42" s="50">
        <f>SUM(G39:G41)</f>
        <v>150600</v>
      </c>
      <c r="H42" s="24"/>
      <c r="I42" s="24"/>
      <c r="J42" s="24"/>
      <c r="K42" s="2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12"/>
    </row>
    <row r="43" spans="1:23" ht="33.75" customHeight="1" x14ac:dyDescent="0.25">
      <c r="A43" s="78" t="s">
        <v>54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75" x14ac:dyDescent="0.25">
      <c r="A44" s="29">
        <v>1</v>
      </c>
      <c r="B44" s="21" t="s">
        <v>55</v>
      </c>
      <c r="C44" s="21" t="s">
        <v>55</v>
      </c>
      <c r="D44" s="22" t="s">
        <v>25</v>
      </c>
      <c r="E44" s="21">
        <v>245000</v>
      </c>
      <c r="F44" s="22">
        <v>80</v>
      </c>
      <c r="G44" s="26">
        <f>E44*F44</f>
        <v>19600000</v>
      </c>
      <c r="H44" s="5" t="s">
        <v>11</v>
      </c>
      <c r="I44" s="6" t="s">
        <v>16</v>
      </c>
      <c r="J44" s="6" t="s">
        <v>17</v>
      </c>
      <c r="K44" s="7" t="s">
        <v>12</v>
      </c>
      <c r="L44" s="12">
        <v>164200</v>
      </c>
      <c r="M44" s="12">
        <f t="shared" ref="M44:M49" si="5">F44*L44</f>
        <v>13136000</v>
      </c>
      <c r="N44" s="12"/>
      <c r="O44" s="12"/>
      <c r="P44" s="12"/>
      <c r="Q44" s="12"/>
      <c r="R44" s="12"/>
      <c r="S44" s="12"/>
      <c r="T44" s="60">
        <v>242000</v>
      </c>
      <c r="U44" s="12">
        <f t="shared" ref="U44:U49" si="6">F44*T44</f>
        <v>19360000</v>
      </c>
      <c r="V44" s="12">
        <v>242000</v>
      </c>
      <c r="W44" s="12">
        <f t="shared" si="3"/>
        <v>19360000</v>
      </c>
    </row>
    <row r="45" spans="1:23" ht="51.75" x14ac:dyDescent="0.25">
      <c r="A45" s="30">
        <v>2</v>
      </c>
      <c r="B45" s="28" t="s">
        <v>56</v>
      </c>
      <c r="C45" s="28" t="s">
        <v>56</v>
      </c>
      <c r="D45" s="22" t="s">
        <v>25</v>
      </c>
      <c r="E45" s="28">
        <v>145000</v>
      </c>
      <c r="F45" s="27">
        <v>8</v>
      </c>
      <c r="G45" s="26">
        <f t="shared" ref="G45:G49" si="7">E45*F45</f>
        <v>1160000</v>
      </c>
      <c r="H45" s="5" t="s">
        <v>11</v>
      </c>
      <c r="I45" s="6" t="s">
        <v>16</v>
      </c>
      <c r="J45" s="6" t="s">
        <v>17</v>
      </c>
      <c r="K45" s="7" t="s">
        <v>12</v>
      </c>
      <c r="L45" s="12">
        <v>99000</v>
      </c>
      <c r="M45" s="12">
        <f t="shared" si="5"/>
        <v>792000</v>
      </c>
      <c r="N45" s="12"/>
      <c r="O45" s="12"/>
      <c r="P45" s="12"/>
      <c r="Q45" s="12"/>
      <c r="R45" s="12"/>
      <c r="S45" s="12"/>
      <c r="T45" s="60">
        <v>140000</v>
      </c>
      <c r="U45" s="12">
        <f t="shared" si="6"/>
        <v>1120000</v>
      </c>
      <c r="V45" s="12">
        <v>140000</v>
      </c>
      <c r="W45" s="12">
        <f t="shared" si="3"/>
        <v>1120000</v>
      </c>
    </row>
    <row r="46" spans="1:23" ht="51.75" x14ac:dyDescent="0.25">
      <c r="A46" s="29">
        <v>3</v>
      </c>
      <c r="B46" s="28" t="s">
        <v>57</v>
      </c>
      <c r="C46" s="28" t="s">
        <v>57</v>
      </c>
      <c r="D46" s="22" t="s">
        <v>25</v>
      </c>
      <c r="E46" s="28">
        <v>68900</v>
      </c>
      <c r="F46" s="27">
        <v>1</v>
      </c>
      <c r="G46" s="26">
        <f t="shared" si="7"/>
        <v>68900</v>
      </c>
      <c r="H46" s="5" t="s">
        <v>11</v>
      </c>
      <c r="I46" s="6" t="s">
        <v>16</v>
      </c>
      <c r="J46" s="6" t="s">
        <v>17</v>
      </c>
      <c r="K46" s="7" t="s">
        <v>12</v>
      </c>
      <c r="L46" s="12">
        <v>59800</v>
      </c>
      <c r="M46" s="12">
        <f t="shared" si="5"/>
        <v>59800</v>
      </c>
      <c r="N46" s="12"/>
      <c r="O46" s="12"/>
      <c r="P46" s="12"/>
      <c r="Q46" s="12"/>
      <c r="R46" s="12"/>
      <c r="S46" s="12"/>
      <c r="T46" s="60">
        <v>68000</v>
      </c>
      <c r="U46" s="12">
        <f t="shared" si="6"/>
        <v>68000</v>
      </c>
      <c r="V46" s="12">
        <v>68000</v>
      </c>
      <c r="W46" s="12">
        <f t="shared" si="3"/>
        <v>68000</v>
      </c>
    </row>
    <row r="47" spans="1:23" ht="51.75" x14ac:dyDescent="0.25">
      <c r="A47" s="30">
        <v>4</v>
      </c>
      <c r="B47" s="28" t="s">
        <v>58</v>
      </c>
      <c r="C47" s="28" t="s">
        <v>58</v>
      </c>
      <c r="D47" s="22" t="s">
        <v>25</v>
      </c>
      <c r="E47" s="28">
        <v>68900</v>
      </c>
      <c r="F47" s="27">
        <v>1</v>
      </c>
      <c r="G47" s="26">
        <f t="shared" si="7"/>
        <v>68900</v>
      </c>
      <c r="H47" s="5" t="s">
        <v>11</v>
      </c>
      <c r="I47" s="6" t="s">
        <v>16</v>
      </c>
      <c r="J47" s="6" t="s">
        <v>17</v>
      </c>
      <c r="K47" s="7" t="s">
        <v>12</v>
      </c>
      <c r="L47" s="12">
        <v>59800</v>
      </c>
      <c r="M47" s="12">
        <f t="shared" si="5"/>
        <v>59800</v>
      </c>
      <c r="N47" s="12"/>
      <c r="O47" s="12"/>
      <c r="P47" s="12"/>
      <c r="Q47" s="12"/>
      <c r="R47" s="12"/>
      <c r="S47" s="12"/>
      <c r="T47" s="60">
        <v>68000</v>
      </c>
      <c r="U47" s="12">
        <f t="shared" si="6"/>
        <v>68000</v>
      </c>
      <c r="V47" s="12">
        <v>68000</v>
      </c>
      <c r="W47" s="12">
        <f t="shared" si="3"/>
        <v>68000</v>
      </c>
    </row>
    <row r="48" spans="1:23" ht="51.75" x14ac:dyDescent="0.25">
      <c r="A48" s="30">
        <v>5</v>
      </c>
      <c r="B48" s="28" t="s">
        <v>59</v>
      </c>
      <c r="C48" s="28" t="s">
        <v>59</v>
      </c>
      <c r="D48" s="22" t="s">
        <v>25</v>
      </c>
      <c r="E48" s="28">
        <v>68900</v>
      </c>
      <c r="F48" s="27">
        <v>1</v>
      </c>
      <c r="G48" s="26">
        <f t="shared" si="7"/>
        <v>68900</v>
      </c>
      <c r="H48" s="5" t="s">
        <v>11</v>
      </c>
      <c r="I48" s="6" t="s">
        <v>16</v>
      </c>
      <c r="J48" s="6" t="s">
        <v>17</v>
      </c>
      <c r="K48" s="7" t="s">
        <v>12</v>
      </c>
      <c r="L48" s="12">
        <v>59800</v>
      </c>
      <c r="M48" s="12">
        <f t="shared" si="5"/>
        <v>59800</v>
      </c>
      <c r="N48" s="12"/>
      <c r="O48" s="12"/>
      <c r="P48" s="12"/>
      <c r="Q48" s="12"/>
      <c r="R48" s="12"/>
      <c r="S48" s="12"/>
      <c r="T48" s="60">
        <v>68000</v>
      </c>
      <c r="U48" s="12">
        <f t="shared" si="6"/>
        <v>68000</v>
      </c>
      <c r="V48" s="12">
        <v>68000</v>
      </c>
      <c r="W48" s="12">
        <f t="shared" si="3"/>
        <v>68000</v>
      </c>
    </row>
    <row r="49" spans="1:23" ht="51.75" x14ac:dyDescent="0.25">
      <c r="A49" s="29">
        <v>6</v>
      </c>
      <c r="B49" s="21" t="s">
        <v>60</v>
      </c>
      <c r="C49" s="21" t="s">
        <v>60</v>
      </c>
      <c r="D49" s="22" t="s">
        <v>61</v>
      </c>
      <c r="E49" s="21">
        <v>99800</v>
      </c>
      <c r="F49" s="22">
        <v>10</v>
      </c>
      <c r="G49" s="26">
        <f t="shared" si="7"/>
        <v>998000</v>
      </c>
      <c r="H49" s="5" t="s">
        <v>11</v>
      </c>
      <c r="I49" s="6" t="s">
        <v>16</v>
      </c>
      <c r="J49" s="6" t="s">
        <v>17</v>
      </c>
      <c r="K49" s="7" t="s">
        <v>12</v>
      </c>
      <c r="L49" s="12">
        <v>56200</v>
      </c>
      <c r="M49" s="12">
        <f t="shared" si="5"/>
        <v>562000</v>
      </c>
      <c r="N49" s="12"/>
      <c r="O49" s="12"/>
      <c r="P49" s="12"/>
      <c r="Q49" s="12"/>
      <c r="R49" s="12"/>
      <c r="S49" s="12"/>
      <c r="T49" s="60">
        <v>98200</v>
      </c>
      <c r="U49" s="12">
        <f t="shared" si="6"/>
        <v>982000</v>
      </c>
      <c r="V49" s="12">
        <v>98200</v>
      </c>
      <c r="W49" s="12">
        <f t="shared" si="3"/>
        <v>982000</v>
      </c>
    </row>
    <row r="50" spans="1:23" s="3" customFormat="1" ht="33.75" customHeight="1" x14ac:dyDescent="0.25">
      <c r="A50" s="24"/>
      <c r="B50" s="25" t="s">
        <v>15</v>
      </c>
      <c r="C50" s="24"/>
      <c r="D50" s="24"/>
      <c r="E50" s="24"/>
      <c r="F50" s="24"/>
      <c r="G50" s="50">
        <f>SUM(G44:G49)</f>
        <v>21964700</v>
      </c>
      <c r="H50" s="24"/>
      <c r="I50" s="24"/>
      <c r="J50" s="24"/>
      <c r="K50" s="2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12"/>
    </row>
    <row r="51" spans="1:23" ht="27.75" customHeight="1" x14ac:dyDescent="0.3">
      <c r="A51" s="64" t="s">
        <v>62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ht="90" x14ac:dyDescent="0.25">
      <c r="A52" s="31">
        <v>1</v>
      </c>
      <c r="B52" s="21" t="s">
        <v>63</v>
      </c>
      <c r="C52" s="21" t="s">
        <v>64</v>
      </c>
      <c r="D52" s="22" t="s">
        <v>25</v>
      </c>
      <c r="E52" s="21">
        <v>21000</v>
      </c>
      <c r="F52" s="22">
        <v>20</v>
      </c>
      <c r="G52" s="26">
        <f>E52*F52</f>
        <v>420000</v>
      </c>
      <c r="H52" s="5" t="s">
        <v>11</v>
      </c>
      <c r="I52" s="6" t="s">
        <v>16</v>
      </c>
      <c r="J52" s="6" t="s">
        <v>17</v>
      </c>
      <c r="K52" s="7" t="s">
        <v>12</v>
      </c>
      <c r="L52" s="12"/>
      <c r="M52" s="12"/>
      <c r="N52" s="12"/>
      <c r="O52" s="12"/>
      <c r="P52" s="12"/>
      <c r="Q52" s="12"/>
      <c r="R52" s="12"/>
      <c r="S52" s="12"/>
      <c r="T52" s="60">
        <v>20800</v>
      </c>
      <c r="U52" s="12">
        <f t="shared" ref="U52:U57" si="8">F52*T52</f>
        <v>416000</v>
      </c>
      <c r="V52" s="12">
        <v>20800</v>
      </c>
      <c r="W52" s="12">
        <f t="shared" si="3"/>
        <v>416000</v>
      </c>
    </row>
    <row r="53" spans="1:23" ht="51.75" x14ac:dyDescent="0.25">
      <c r="A53" s="31">
        <v>2</v>
      </c>
      <c r="B53" s="21" t="s">
        <v>65</v>
      </c>
      <c r="C53" s="21" t="s">
        <v>66</v>
      </c>
      <c r="D53" s="22" t="s">
        <v>25</v>
      </c>
      <c r="E53" s="21">
        <v>7800</v>
      </c>
      <c r="F53" s="22">
        <v>15</v>
      </c>
      <c r="G53" s="26">
        <f t="shared" ref="G53:G57" si="9">E53*F53</f>
        <v>117000</v>
      </c>
      <c r="H53" s="5" t="s">
        <v>11</v>
      </c>
      <c r="I53" s="6" t="s">
        <v>16</v>
      </c>
      <c r="J53" s="6" t="s">
        <v>17</v>
      </c>
      <c r="K53" s="7" t="s">
        <v>12</v>
      </c>
      <c r="L53" s="12"/>
      <c r="M53" s="12"/>
      <c r="N53" s="12"/>
      <c r="O53" s="12"/>
      <c r="P53" s="12"/>
      <c r="Q53" s="12"/>
      <c r="R53" s="12"/>
      <c r="S53" s="12"/>
      <c r="T53" s="60">
        <v>7790</v>
      </c>
      <c r="U53" s="12">
        <f t="shared" si="8"/>
        <v>116850</v>
      </c>
      <c r="V53" s="12">
        <v>7790</v>
      </c>
      <c r="W53" s="12">
        <f t="shared" si="3"/>
        <v>116850</v>
      </c>
    </row>
    <row r="54" spans="1:23" ht="60" x14ac:dyDescent="0.25">
      <c r="A54" s="31">
        <v>3</v>
      </c>
      <c r="B54" s="21" t="s">
        <v>67</v>
      </c>
      <c r="C54" s="21" t="s">
        <v>68</v>
      </c>
      <c r="D54" s="22" t="s">
        <v>25</v>
      </c>
      <c r="E54" s="21">
        <v>32000</v>
      </c>
      <c r="F54" s="22">
        <v>15</v>
      </c>
      <c r="G54" s="26">
        <f t="shared" si="9"/>
        <v>480000</v>
      </c>
      <c r="H54" s="5" t="s">
        <v>11</v>
      </c>
      <c r="I54" s="6" t="s">
        <v>16</v>
      </c>
      <c r="J54" s="6" t="s">
        <v>17</v>
      </c>
      <c r="K54" s="7" t="s">
        <v>12</v>
      </c>
      <c r="L54" s="12"/>
      <c r="M54" s="12"/>
      <c r="N54" s="12"/>
      <c r="O54" s="12"/>
      <c r="P54" s="12"/>
      <c r="Q54" s="12"/>
      <c r="R54" s="12"/>
      <c r="S54" s="12"/>
      <c r="T54" s="60">
        <v>31800</v>
      </c>
      <c r="U54" s="12">
        <f t="shared" si="8"/>
        <v>477000</v>
      </c>
      <c r="V54" s="12">
        <v>31800</v>
      </c>
      <c r="W54" s="12">
        <f t="shared" si="3"/>
        <v>477000</v>
      </c>
    </row>
    <row r="55" spans="1:23" ht="60" x14ac:dyDescent="0.25">
      <c r="A55" s="31">
        <v>4</v>
      </c>
      <c r="B55" s="21" t="s">
        <v>69</v>
      </c>
      <c r="C55" s="21" t="s">
        <v>70</v>
      </c>
      <c r="D55" s="22" t="s">
        <v>25</v>
      </c>
      <c r="E55" s="21">
        <v>11800</v>
      </c>
      <c r="F55" s="22">
        <v>15</v>
      </c>
      <c r="G55" s="26">
        <f t="shared" si="9"/>
        <v>177000</v>
      </c>
      <c r="H55" s="5" t="s">
        <v>11</v>
      </c>
      <c r="I55" s="6" t="s">
        <v>16</v>
      </c>
      <c r="J55" s="6" t="s">
        <v>17</v>
      </c>
      <c r="K55" s="7" t="s">
        <v>12</v>
      </c>
      <c r="L55" s="12"/>
      <c r="M55" s="12"/>
      <c r="N55" s="12"/>
      <c r="O55" s="12"/>
      <c r="P55" s="12"/>
      <c r="Q55" s="12"/>
      <c r="R55" s="12"/>
      <c r="S55" s="12"/>
      <c r="T55" s="60">
        <v>11700</v>
      </c>
      <c r="U55" s="12">
        <f t="shared" si="8"/>
        <v>175500</v>
      </c>
      <c r="V55" s="12">
        <v>11700</v>
      </c>
      <c r="W55" s="12">
        <f t="shared" si="3"/>
        <v>175500</v>
      </c>
    </row>
    <row r="56" spans="1:23" ht="51.75" x14ac:dyDescent="0.25">
      <c r="A56" s="31">
        <v>5</v>
      </c>
      <c r="B56" s="21" t="s">
        <v>71</v>
      </c>
      <c r="C56" s="32" t="s">
        <v>72</v>
      </c>
      <c r="D56" s="22" t="s">
        <v>25</v>
      </c>
      <c r="E56" s="21">
        <v>17800</v>
      </c>
      <c r="F56" s="22">
        <v>10</v>
      </c>
      <c r="G56" s="26">
        <f t="shared" si="9"/>
        <v>178000</v>
      </c>
      <c r="H56" s="5" t="s">
        <v>11</v>
      </c>
      <c r="I56" s="6" t="s">
        <v>16</v>
      </c>
      <c r="J56" s="6" t="s">
        <v>17</v>
      </c>
      <c r="K56" s="7" t="s">
        <v>12</v>
      </c>
      <c r="L56" s="12"/>
      <c r="M56" s="12"/>
      <c r="N56" s="12"/>
      <c r="O56" s="12"/>
      <c r="P56" s="12"/>
      <c r="Q56" s="12"/>
      <c r="R56" s="12"/>
      <c r="S56" s="12"/>
      <c r="T56" s="60">
        <v>17750</v>
      </c>
      <c r="U56" s="12">
        <f t="shared" si="8"/>
        <v>177500</v>
      </c>
      <c r="V56" s="12">
        <v>17750</v>
      </c>
      <c r="W56" s="12">
        <f t="shared" si="3"/>
        <v>177500</v>
      </c>
    </row>
    <row r="57" spans="1:23" ht="74.25" x14ac:dyDescent="0.25">
      <c r="A57" s="31">
        <v>6</v>
      </c>
      <c r="B57" s="21" t="s">
        <v>73</v>
      </c>
      <c r="C57" s="33" t="s">
        <v>74</v>
      </c>
      <c r="D57" s="22" t="s">
        <v>25</v>
      </c>
      <c r="E57" s="21">
        <v>1100</v>
      </c>
      <c r="F57" s="22">
        <v>60</v>
      </c>
      <c r="G57" s="26">
        <f t="shared" si="9"/>
        <v>66000</v>
      </c>
      <c r="H57" s="5" t="s">
        <v>11</v>
      </c>
      <c r="I57" s="6" t="s">
        <v>16</v>
      </c>
      <c r="J57" s="6" t="s">
        <v>17</v>
      </c>
      <c r="K57" s="7" t="s">
        <v>12</v>
      </c>
      <c r="L57" s="12"/>
      <c r="M57" s="12"/>
      <c r="N57" s="12"/>
      <c r="O57" s="12"/>
      <c r="P57" s="12"/>
      <c r="Q57" s="12"/>
      <c r="R57" s="12"/>
      <c r="S57" s="12"/>
      <c r="T57" s="60">
        <v>1098</v>
      </c>
      <c r="U57" s="12">
        <f t="shared" si="8"/>
        <v>65880</v>
      </c>
      <c r="V57" s="12">
        <v>1098</v>
      </c>
      <c r="W57" s="12">
        <f t="shared" si="3"/>
        <v>65880</v>
      </c>
    </row>
    <row r="58" spans="1:23" s="3" customFormat="1" ht="33.75" customHeight="1" x14ac:dyDescent="0.25">
      <c r="A58" s="24"/>
      <c r="B58" s="25" t="s">
        <v>15</v>
      </c>
      <c r="C58" s="24"/>
      <c r="D58" s="24"/>
      <c r="E58" s="24"/>
      <c r="F58" s="24"/>
      <c r="G58" s="50">
        <f>SUM(G52:G57)</f>
        <v>1438000</v>
      </c>
      <c r="H58" s="24"/>
      <c r="I58" s="24"/>
      <c r="J58" s="24"/>
      <c r="K58" s="2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12"/>
    </row>
    <row r="59" spans="1:23" ht="31.5" customHeight="1" x14ac:dyDescent="0.3">
      <c r="A59" s="64" t="s">
        <v>75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ht="51.75" x14ac:dyDescent="0.25">
      <c r="A60" s="31">
        <v>1</v>
      </c>
      <c r="B60" s="21" t="s">
        <v>76</v>
      </c>
      <c r="C60" s="21" t="s">
        <v>77</v>
      </c>
      <c r="D60" s="22" t="s">
        <v>78</v>
      </c>
      <c r="E60" s="21">
        <v>56500</v>
      </c>
      <c r="F60" s="22">
        <v>14</v>
      </c>
      <c r="G60" s="26">
        <f>E60*F60</f>
        <v>791000</v>
      </c>
      <c r="H60" s="5" t="s">
        <v>11</v>
      </c>
      <c r="I60" s="6" t="s">
        <v>16</v>
      </c>
      <c r="J60" s="6" t="s">
        <v>17</v>
      </c>
      <c r="K60" s="7" t="s">
        <v>12</v>
      </c>
      <c r="L60" s="12"/>
      <c r="M60" s="12"/>
      <c r="N60" s="12"/>
      <c r="O60" s="12"/>
      <c r="P60" s="12"/>
      <c r="Q60" s="12"/>
      <c r="R60" s="60">
        <v>56495</v>
      </c>
      <c r="S60" s="12">
        <f t="shared" ref="S60:S89" si="10">F60*R60</f>
        <v>790930</v>
      </c>
      <c r="T60" s="12"/>
      <c r="U60" s="12"/>
      <c r="V60" s="12">
        <v>56495</v>
      </c>
      <c r="W60" s="12">
        <f t="shared" si="3"/>
        <v>790930</v>
      </c>
    </row>
    <row r="61" spans="1:23" ht="60" x14ac:dyDescent="0.25">
      <c r="A61" s="31">
        <v>2</v>
      </c>
      <c r="B61" s="21" t="s">
        <v>79</v>
      </c>
      <c r="C61" s="21" t="s">
        <v>80</v>
      </c>
      <c r="D61" s="22" t="s">
        <v>78</v>
      </c>
      <c r="E61" s="21">
        <v>64825</v>
      </c>
      <c r="F61" s="22">
        <v>50</v>
      </c>
      <c r="G61" s="26">
        <f t="shared" ref="G61:G89" si="11">E61*F61</f>
        <v>3241250</v>
      </c>
      <c r="H61" s="5" t="s">
        <v>11</v>
      </c>
      <c r="I61" s="6" t="s">
        <v>16</v>
      </c>
      <c r="J61" s="6" t="s">
        <v>17</v>
      </c>
      <c r="K61" s="7" t="s">
        <v>12</v>
      </c>
      <c r="L61" s="12"/>
      <c r="M61" s="12"/>
      <c r="N61" s="12"/>
      <c r="O61" s="12"/>
      <c r="P61" s="12"/>
      <c r="Q61" s="12"/>
      <c r="R61" s="60">
        <v>64820</v>
      </c>
      <c r="S61" s="12">
        <f t="shared" si="10"/>
        <v>3241000</v>
      </c>
      <c r="T61" s="12"/>
      <c r="U61" s="12"/>
      <c r="V61" s="12">
        <v>64820</v>
      </c>
      <c r="W61" s="12">
        <f t="shared" si="3"/>
        <v>3241000</v>
      </c>
    </row>
    <row r="62" spans="1:23" ht="60" x14ac:dyDescent="0.25">
      <c r="A62" s="31">
        <v>3</v>
      </c>
      <c r="B62" s="21" t="s">
        <v>81</v>
      </c>
      <c r="C62" s="21" t="s">
        <v>82</v>
      </c>
      <c r="D62" s="22" t="s">
        <v>78</v>
      </c>
      <c r="E62" s="21">
        <v>250287</v>
      </c>
      <c r="F62" s="22">
        <v>2</v>
      </c>
      <c r="G62" s="26">
        <f t="shared" si="11"/>
        <v>500574</v>
      </c>
      <c r="H62" s="5" t="s">
        <v>11</v>
      </c>
      <c r="I62" s="6" t="s">
        <v>16</v>
      </c>
      <c r="J62" s="6" t="s">
        <v>17</v>
      </c>
      <c r="K62" s="7" t="s">
        <v>12</v>
      </c>
      <c r="L62" s="12"/>
      <c r="M62" s="12"/>
      <c r="N62" s="12"/>
      <c r="O62" s="12"/>
      <c r="P62" s="12"/>
      <c r="Q62" s="12"/>
      <c r="R62" s="60">
        <v>250280</v>
      </c>
      <c r="S62" s="12">
        <f t="shared" si="10"/>
        <v>500560</v>
      </c>
      <c r="T62" s="12"/>
      <c r="U62" s="12"/>
      <c r="V62" s="12">
        <v>250280</v>
      </c>
      <c r="W62" s="12">
        <f t="shared" si="3"/>
        <v>500560</v>
      </c>
    </row>
    <row r="63" spans="1:23" ht="60" x14ac:dyDescent="0.25">
      <c r="A63" s="31">
        <v>4</v>
      </c>
      <c r="B63" s="21" t="s">
        <v>81</v>
      </c>
      <c r="C63" s="21" t="s">
        <v>83</v>
      </c>
      <c r="D63" s="22" t="s">
        <v>78</v>
      </c>
      <c r="E63" s="21">
        <v>250287</v>
      </c>
      <c r="F63" s="22">
        <v>2</v>
      </c>
      <c r="G63" s="26">
        <f t="shared" si="11"/>
        <v>500574</v>
      </c>
      <c r="H63" s="5" t="s">
        <v>11</v>
      </c>
      <c r="I63" s="6" t="s">
        <v>16</v>
      </c>
      <c r="J63" s="6" t="s">
        <v>17</v>
      </c>
      <c r="K63" s="7" t="s">
        <v>12</v>
      </c>
      <c r="L63" s="12"/>
      <c r="M63" s="12"/>
      <c r="N63" s="12"/>
      <c r="O63" s="12"/>
      <c r="P63" s="12"/>
      <c r="Q63" s="12"/>
      <c r="R63" s="60">
        <v>250280</v>
      </c>
      <c r="S63" s="12">
        <f t="shared" si="10"/>
        <v>500560</v>
      </c>
      <c r="T63" s="12"/>
      <c r="U63" s="12"/>
      <c r="V63" s="12">
        <v>250280</v>
      </c>
      <c r="W63" s="12">
        <f t="shared" si="3"/>
        <v>500560</v>
      </c>
    </row>
    <row r="64" spans="1:23" ht="60" x14ac:dyDescent="0.25">
      <c r="A64" s="31">
        <v>5</v>
      </c>
      <c r="B64" s="21" t="s">
        <v>81</v>
      </c>
      <c r="C64" s="21" t="s">
        <v>84</v>
      </c>
      <c r="D64" s="22" t="s">
        <v>78</v>
      </c>
      <c r="E64" s="21">
        <v>250287</v>
      </c>
      <c r="F64" s="22">
        <v>2</v>
      </c>
      <c r="G64" s="26">
        <f t="shared" si="11"/>
        <v>500574</v>
      </c>
      <c r="H64" s="5" t="s">
        <v>11</v>
      </c>
      <c r="I64" s="6" t="s">
        <v>16</v>
      </c>
      <c r="J64" s="6" t="s">
        <v>17</v>
      </c>
      <c r="K64" s="7" t="s">
        <v>12</v>
      </c>
      <c r="L64" s="12"/>
      <c r="M64" s="12"/>
      <c r="N64" s="12"/>
      <c r="O64" s="12"/>
      <c r="P64" s="12"/>
      <c r="Q64" s="12"/>
      <c r="R64" s="60">
        <v>250280</v>
      </c>
      <c r="S64" s="12">
        <f t="shared" si="10"/>
        <v>500560</v>
      </c>
      <c r="T64" s="12"/>
      <c r="U64" s="12"/>
      <c r="V64" s="12">
        <v>250280</v>
      </c>
      <c r="W64" s="12">
        <f t="shared" si="3"/>
        <v>500560</v>
      </c>
    </row>
    <row r="65" spans="1:23" ht="60" x14ac:dyDescent="0.25">
      <c r="A65" s="31">
        <v>6</v>
      </c>
      <c r="B65" s="21" t="s">
        <v>81</v>
      </c>
      <c r="C65" s="21" t="s">
        <v>85</v>
      </c>
      <c r="D65" s="22" t="s">
        <v>78</v>
      </c>
      <c r="E65" s="21">
        <v>250287</v>
      </c>
      <c r="F65" s="22">
        <v>2</v>
      </c>
      <c r="G65" s="26">
        <f t="shared" si="11"/>
        <v>500574</v>
      </c>
      <c r="H65" s="5" t="s">
        <v>11</v>
      </c>
      <c r="I65" s="6" t="s">
        <v>16</v>
      </c>
      <c r="J65" s="6" t="s">
        <v>17</v>
      </c>
      <c r="K65" s="7" t="s">
        <v>12</v>
      </c>
      <c r="L65" s="12"/>
      <c r="M65" s="12"/>
      <c r="N65" s="12"/>
      <c r="O65" s="12"/>
      <c r="P65" s="12"/>
      <c r="Q65" s="12"/>
      <c r="R65" s="60">
        <v>250280</v>
      </c>
      <c r="S65" s="12">
        <f t="shared" si="10"/>
        <v>500560</v>
      </c>
      <c r="T65" s="12"/>
      <c r="U65" s="12"/>
      <c r="V65" s="12">
        <v>250280</v>
      </c>
      <c r="W65" s="12">
        <f t="shared" si="3"/>
        <v>500560</v>
      </c>
    </row>
    <row r="66" spans="1:23" ht="51.75" x14ac:dyDescent="0.25">
      <c r="A66" s="31">
        <v>7</v>
      </c>
      <c r="B66" s="21" t="s">
        <v>86</v>
      </c>
      <c r="C66" s="21" t="s">
        <v>87</v>
      </c>
      <c r="D66" s="22" t="s">
        <v>88</v>
      </c>
      <c r="E66" s="21">
        <v>115300</v>
      </c>
      <c r="F66" s="22">
        <v>8</v>
      </c>
      <c r="G66" s="26">
        <f t="shared" si="11"/>
        <v>922400</v>
      </c>
      <c r="H66" s="5" t="s">
        <v>11</v>
      </c>
      <c r="I66" s="6" t="s">
        <v>16</v>
      </c>
      <c r="J66" s="6" t="s">
        <v>17</v>
      </c>
      <c r="K66" s="7" t="s">
        <v>12</v>
      </c>
      <c r="L66" s="12"/>
      <c r="M66" s="12"/>
      <c r="N66" s="12"/>
      <c r="O66" s="12"/>
      <c r="P66" s="12"/>
      <c r="Q66" s="12"/>
      <c r="R66" s="60">
        <v>115290</v>
      </c>
      <c r="S66" s="12">
        <f t="shared" si="10"/>
        <v>922320</v>
      </c>
      <c r="T66" s="12"/>
      <c r="U66" s="12"/>
      <c r="V66" s="12">
        <v>115290</v>
      </c>
      <c r="W66" s="12">
        <f t="shared" si="3"/>
        <v>922320</v>
      </c>
    </row>
    <row r="67" spans="1:23" ht="60" x14ac:dyDescent="0.25">
      <c r="A67" s="31">
        <v>8</v>
      </c>
      <c r="B67" s="21" t="s">
        <v>89</v>
      </c>
      <c r="C67" s="21" t="s">
        <v>90</v>
      </c>
      <c r="D67" s="22" t="s">
        <v>26</v>
      </c>
      <c r="E67" s="21">
        <v>115300</v>
      </c>
      <c r="F67" s="22">
        <v>24</v>
      </c>
      <c r="G67" s="26">
        <f t="shared" si="11"/>
        <v>2767200</v>
      </c>
      <c r="H67" s="5" t="s">
        <v>11</v>
      </c>
      <c r="I67" s="6" t="s">
        <v>16</v>
      </c>
      <c r="J67" s="6" t="s">
        <v>17</v>
      </c>
      <c r="K67" s="7" t="s">
        <v>12</v>
      </c>
      <c r="L67" s="12"/>
      <c r="M67" s="12"/>
      <c r="N67" s="12"/>
      <c r="O67" s="12"/>
      <c r="P67" s="12"/>
      <c r="Q67" s="12"/>
      <c r="R67" s="60">
        <v>115290</v>
      </c>
      <c r="S67" s="12">
        <f t="shared" si="10"/>
        <v>2766960</v>
      </c>
      <c r="T67" s="12"/>
      <c r="U67" s="12"/>
      <c r="V67" s="12">
        <v>115290</v>
      </c>
      <c r="W67" s="12">
        <f t="shared" si="3"/>
        <v>2766960</v>
      </c>
    </row>
    <row r="68" spans="1:23" ht="60" x14ac:dyDescent="0.25">
      <c r="A68" s="31">
        <v>9</v>
      </c>
      <c r="B68" s="21" t="s">
        <v>91</v>
      </c>
      <c r="C68" s="21" t="s">
        <v>92</v>
      </c>
      <c r="D68" s="22" t="s">
        <v>26</v>
      </c>
      <c r="E68" s="21">
        <v>115300</v>
      </c>
      <c r="F68" s="22">
        <v>16</v>
      </c>
      <c r="G68" s="26">
        <f t="shared" si="11"/>
        <v>1844800</v>
      </c>
      <c r="H68" s="5" t="s">
        <v>11</v>
      </c>
      <c r="I68" s="6" t="s">
        <v>16</v>
      </c>
      <c r="J68" s="6" t="s">
        <v>17</v>
      </c>
      <c r="K68" s="7" t="s">
        <v>12</v>
      </c>
      <c r="L68" s="12"/>
      <c r="M68" s="12"/>
      <c r="N68" s="12"/>
      <c r="O68" s="12"/>
      <c r="P68" s="12"/>
      <c r="Q68" s="12"/>
      <c r="R68" s="60">
        <v>115290</v>
      </c>
      <c r="S68" s="12">
        <f t="shared" si="10"/>
        <v>1844640</v>
      </c>
      <c r="T68" s="12"/>
      <c r="U68" s="12"/>
      <c r="V68" s="12">
        <v>115290</v>
      </c>
      <c r="W68" s="12">
        <f t="shared" si="3"/>
        <v>1844640</v>
      </c>
    </row>
    <row r="69" spans="1:23" ht="51.75" x14ac:dyDescent="0.25">
      <c r="A69" s="31">
        <v>10</v>
      </c>
      <c r="B69" s="34" t="s">
        <v>93</v>
      </c>
      <c r="C69" s="21" t="s">
        <v>94</v>
      </c>
      <c r="D69" s="22" t="s">
        <v>26</v>
      </c>
      <c r="E69" s="35">
        <v>91630.000000000015</v>
      </c>
      <c r="F69" s="22">
        <v>60</v>
      </c>
      <c r="G69" s="26">
        <f t="shared" si="11"/>
        <v>5497800.0000000009</v>
      </c>
      <c r="H69" s="5" t="s">
        <v>11</v>
      </c>
      <c r="I69" s="6" t="s">
        <v>16</v>
      </c>
      <c r="J69" s="6" t="s">
        <v>17</v>
      </c>
      <c r="K69" s="7" t="s">
        <v>12</v>
      </c>
      <c r="L69" s="12"/>
      <c r="M69" s="12"/>
      <c r="N69" s="12"/>
      <c r="O69" s="12"/>
      <c r="P69" s="12"/>
      <c r="Q69" s="12"/>
      <c r="R69" s="60">
        <v>91620</v>
      </c>
      <c r="S69" s="12">
        <f t="shared" si="10"/>
        <v>5497200</v>
      </c>
      <c r="T69" s="12"/>
      <c r="U69" s="12"/>
      <c r="V69" s="12">
        <v>91620</v>
      </c>
      <c r="W69" s="12">
        <f t="shared" si="3"/>
        <v>5497200</v>
      </c>
    </row>
    <row r="70" spans="1:23" ht="51.75" x14ac:dyDescent="0.25">
      <c r="A70" s="31">
        <v>11</v>
      </c>
      <c r="B70" s="21" t="s">
        <v>95</v>
      </c>
      <c r="C70" s="21" t="s">
        <v>96</v>
      </c>
      <c r="D70" s="22" t="s">
        <v>25</v>
      </c>
      <c r="E70" s="35">
        <v>84260</v>
      </c>
      <c r="F70" s="22">
        <v>1</v>
      </c>
      <c r="G70" s="26">
        <f t="shared" si="11"/>
        <v>84260</v>
      </c>
      <c r="H70" s="5" t="s">
        <v>11</v>
      </c>
      <c r="I70" s="6" t="s">
        <v>16</v>
      </c>
      <c r="J70" s="6" t="s">
        <v>17</v>
      </c>
      <c r="K70" s="7" t="s">
        <v>12</v>
      </c>
      <c r="L70" s="12"/>
      <c r="M70" s="12"/>
      <c r="N70" s="12"/>
      <c r="O70" s="12"/>
      <c r="P70" s="12"/>
      <c r="Q70" s="12"/>
      <c r="R70" s="60">
        <v>84250</v>
      </c>
      <c r="S70" s="12">
        <f t="shared" si="10"/>
        <v>84250</v>
      </c>
      <c r="T70" s="12"/>
      <c r="U70" s="12"/>
      <c r="V70" s="12">
        <v>84250</v>
      </c>
      <c r="W70" s="12">
        <f t="shared" si="3"/>
        <v>84250</v>
      </c>
    </row>
    <row r="71" spans="1:23" ht="60" x14ac:dyDescent="0.25">
      <c r="A71" s="31">
        <v>12</v>
      </c>
      <c r="B71" s="21" t="s">
        <v>97</v>
      </c>
      <c r="C71" s="21" t="s">
        <v>98</v>
      </c>
      <c r="D71" s="22" t="s">
        <v>25</v>
      </c>
      <c r="E71" s="35">
        <v>119020.00000000001</v>
      </c>
      <c r="F71" s="22">
        <v>3</v>
      </c>
      <c r="G71" s="26">
        <f t="shared" si="11"/>
        <v>357060.00000000006</v>
      </c>
      <c r="H71" s="5" t="s">
        <v>11</v>
      </c>
      <c r="I71" s="6" t="s">
        <v>16</v>
      </c>
      <c r="J71" s="6" t="s">
        <v>17</v>
      </c>
      <c r="K71" s="7" t="s">
        <v>12</v>
      </c>
      <c r="L71" s="12"/>
      <c r="M71" s="12"/>
      <c r="N71" s="12"/>
      <c r="O71" s="12"/>
      <c r="P71" s="12"/>
      <c r="Q71" s="12"/>
      <c r="R71" s="60">
        <v>119000</v>
      </c>
      <c r="S71" s="12">
        <f t="shared" si="10"/>
        <v>357000</v>
      </c>
      <c r="T71" s="12"/>
      <c r="U71" s="12"/>
      <c r="V71" s="12">
        <v>119000</v>
      </c>
      <c r="W71" s="12">
        <f t="shared" si="3"/>
        <v>357000</v>
      </c>
    </row>
    <row r="72" spans="1:23" ht="75" x14ac:dyDescent="0.25">
      <c r="A72" s="31">
        <v>13</v>
      </c>
      <c r="B72" s="21" t="s">
        <v>99</v>
      </c>
      <c r="C72" s="21" t="s">
        <v>100</v>
      </c>
      <c r="D72" s="22" t="s">
        <v>25</v>
      </c>
      <c r="E72" s="35">
        <v>532345</v>
      </c>
      <c r="F72" s="22">
        <v>1</v>
      </c>
      <c r="G72" s="26">
        <f t="shared" si="11"/>
        <v>532345</v>
      </c>
      <c r="H72" s="5" t="s">
        <v>11</v>
      </c>
      <c r="I72" s="6" t="s">
        <v>16</v>
      </c>
      <c r="J72" s="6" t="s">
        <v>17</v>
      </c>
      <c r="K72" s="7" t="s">
        <v>12</v>
      </c>
      <c r="L72" s="12"/>
      <c r="M72" s="12"/>
      <c r="N72" s="12"/>
      <c r="O72" s="12"/>
      <c r="P72" s="12"/>
      <c r="Q72" s="12"/>
      <c r="R72" s="60">
        <v>532340</v>
      </c>
      <c r="S72" s="12">
        <f t="shared" si="10"/>
        <v>532340</v>
      </c>
      <c r="T72" s="12"/>
      <c r="U72" s="12"/>
      <c r="V72" s="12">
        <v>532340</v>
      </c>
      <c r="W72" s="12">
        <f t="shared" si="3"/>
        <v>532340</v>
      </c>
    </row>
    <row r="73" spans="1:23" ht="60" x14ac:dyDescent="0.25">
      <c r="A73" s="31">
        <v>14</v>
      </c>
      <c r="B73" s="21" t="s">
        <v>101</v>
      </c>
      <c r="C73" s="21" t="s">
        <v>102</v>
      </c>
      <c r="D73" s="22" t="s">
        <v>25</v>
      </c>
      <c r="E73" s="35">
        <v>532345</v>
      </c>
      <c r="F73" s="22">
        <v>1</v>
      </c>
      <c r="G73" s="26">
        <f t="shared" si="11"/>
        <v>532345</v>
      </c>
      <c r="H73" s="5" t="s">
        <v>11</v>
      </c>
      <c r="I73" s="6" t="s">
        <v>16</v>
      </c>
      <c r="J73" s="6" t="s">
        <v>17</v>
      </c>
      <c r="K73" s="7" t="s">
        <v>12</v>
      </c>
      <c r="L73" s="12"/>
      <c r="M73" s="12"/>
      <c r="N73" s="12"/>
      <c r="O73" s="12"/>
      <c r="P73" s="12"/>
      <c r="Q73" s="12"/>
      <c r="R73" s="60">
        <v>532340</v>
      </c>
      <c r="S73" s="12">
        <f t="shared" si="10"/>
        <v>532340</v>
      </c>
      <c r="T73" s="12"/>
      <c r="U73" s="12"/>
      <c r="V73" s="12">
        <v>532340</v>
      </c>
      <c r="W73" s="12">
        <f t="shared" si="3"/>
        <v>532340</v>
      </c>
    </row>
    <row r="74" spans="1:23" ht="60" x14ac:dyDescent="0.25">
      <c r="A74" s="31">
        <v>15</v>
      </c>
      <c r="B74" s="21" t="s">
        <v>103</v>
      </c>
      <c r="C74" s="21" t="s">
        <v>104</v>
      </c>
      <c r="D74" s="22" t="s">
        <v>25</v>
      </c>
      <c r="E74" s="35">
        <v>824945.00000000012</v>
      </c>
      <c r="F74" s="22">
        <v>1</v>
      </c>
      <c r="G74" s="26">
        <f t="shared" si="11"/>
        <v>824945.00000000012</v>
      </c>
      <c r="H74" s="5" t="s">
        <v>11</v>
      </c>
      <c r="I74" s="6" t="s">
        <v>16</v>
      </c>
      <c r="J74" s="6" t="s">
        <v>17</v>
      </c>
      <c r="K74" s="7" t="s">
        <v>12</v>
      </c>
      <c r="L74" s="12"/>
      <c r="M74" s="12"/>
      <c r="N74" s="12"/>
      <c r="O74" s="12"/>
      <c r="P74" s="12"/>
      <c r="Q74" s="12"/>
      <c r="R74" s="60">
        <v>824940</v>
      </c>
      <c r="S74" s="12">
        <f t="shared" si="10"/>
        <v>824940</v>
      </c>
      <c r="T74" s="12"/>
      <c r="U74" s="12"/>
      <c r="V74" s="12">
        <v>824940</v>
      </c>
      <c r="W74" s="12">
        <f t="shared" si="3"/>
        <v>824940</v>
      </c>
    </row>
    <row r="75" spans="1:23" ht="60" x14ac:dyDescent="0.25">
      <c r="A75" s="31">
        <v>16</v>
      </c>
      <c r="B75" s="21" t="s">
        <v>105</v>
      </c>
      <c r="C75" s="21" t="s">
        <v>106</v>
      </c>
      <c r="D75" s="22" t="s">
        <v>25</v>
      </c>
      <c r="E75" s="35">
        <v>824945.00000000012</v>
      </c>
      <c r="F75" s="22">
        <v>1</v>
      </c>
      <c r="G75" s="26">
        <f t="shared" si="11"/>
        <v>824945.00000000012</v>
      </c>
      <c r="H75" s="5" t="s">
        <v>11</v>
      </c>
      <c r="I75" s="6" t="s">
        <v>16</v>
      </c>
      <c r="J75" s="6" t="s">
        <v>17</v>
      </c>
      <c r="K75" s="7" t="s">
        <v>12</v>
      </c>
      <c r="L75" s="12"/>
      <c r="M75" s="12"/>
      <c r="N75" s="12"/>
      <c r="O75" s="12"/>
      <c r="P75" s="12"/>
      <c r="Q75" s="12"/>
      <c r="R75" s="60">
        <v>824940</v>
      </c>
      <c r="S75" s="12">
        <f t="shared" si="10"/>
        <v>824940</v>
      </c>
      <c r="T75" s="12"/>
      <c r="U75" s="12"/>
      <c r="V75" s="12">
        <v>824940</v>
      </c>
      <c r="W75" s="12">
        <f t="shared" si="3"/>
        <v>824940</v>
      </c>
    </row>
    <row r="76" spans="1:23" ht="60" x14ac:dyDescent="0.25">
      <c r="A76" s="31">
        <v>17</v>
      </c>
      <c r="B76" s="21" t="s">
        <v>107</v>
      </c>
      <c r="C76" s="21" t="s">
        <v>108</v>
      </c>
      <c r="D76" s="22" t="s">
        <v>25</v>
      </c>
      <c r="E76" s="35">
        <v>824945.00000000012</v>
      </c>
      <c r="F76" s="22">
        <v>1</v>
      </c>
      <c r="G76" s="26">
        <f t="shared" si="11"/>
        <v>824945.00000000012</v>
      </c>
      <c r="H76" s="5" t="s">
        <v>11</v>
      </c>
      <c r="I76" s="6" t="s">
        <v>16</v>
      </c>
      <c r="J76" s="6" t="s">
        <v>17</v>
      </c>
      <c r="K76" s="7" t="s">
        <v>12</v>
      </c>
      <c r="L76" s="12"/>
      <c r="M76" s="12"/>
      <c r="N76" s="12"/>
      <c r="O76" s="12"/>
      <c r="P76" s="12"/>
      <c r="Q76" s="12"/>
      <c r="R76" s="60">
        <v>824940</v>
      </c>
      <c r="S76" s="12">
        <f t="shared" si="10"/>
        <v>824940</v>
      </c>
      <c r="T76" s="12"/>
      <c r="U76" s="12"/>
      <c r="V76" s="12">
        <v>824940</v>
      </c>
      <c r="W76" s="12">
        <f t="shared" si="3"/>
        <v>824940</v>
      </c>
    </row>
    <row r="77" spans="1:23" ht="60" x14ac:dyDescent="0.25">
      <c r="A77" s="31">
        <v>18</v>
      </c>
      <c r="B77" s="21" t="s">
        <v>109</v>
      </c>
      <c r="C77" s="21" t="s">
        <v>110</v>
      </c>
      <c r="D77" s="22" t="s">
        <v>25</v>
      </c>
      <c r="E77" s="35">
        <v>301015</v>
      </c>
      <c r="F77" s="22">
        <v>3</v>
      </c>
      <c r="G77" s="26">
        <f t="shared" si="11"/>
        <v>903045</v>
      </c>
      <c r="H77" s="5" t="s">
        <v>11</v>
      </c>
      <c r="I77" s="6" t="s">
        <v>16</v>
      </c>
      <c r="J77" s="6" t="s">
        <v>17</v>
      </c>
      <c r="K77" s="7" t="s">
        <v>12</v>
      </c>
      <c r="L77" s="12"/>
      <c r="M77" s="12"/>
      <c r="N77" s="12"/>
      <c r="O77" s="12"/>
      <c r="P77" s="12"/>
      <c r="Q77" s="12"/>
      <c r="R77" s="60">
        <v>301000</v>
      </c>
      <c r="S77" s="12">
        <f t="shared" si="10"/>
        <v>903000</v>
      </c>
      <c r="T77" s="12"/>
      <c r="U77" s="12"/>
      <c r="V77" s="12">
        <v>301000</v>
      </c>
      <c r="W77" s="12">
        <f t="shared" si="3"/>
        <v>903000</v>
      </c>
    </row>
    <row r="78" spans="1:23" ht="75" x14ac:dyDescent="0.25">
      <c r="A78" s="31">
        <v>19</v>
      </c>
      <c r="B78" s="21" t="s">
        <v>111</v>
      </c>
      <c r="C78" s="21" t="s">
        <v>112</v>
      </c>
      <c r="D78" s="22" t="s">
        <v>25</v>
      </c>
      <c r="E78" s="35">
        <v>242145</v>
      </c>
      <c r="F78" s="22">
        <v>2</v>
      </c>
      <c r="G78" s="26">
        <f t="shared" si="11"/>
        <v>484290</v>
      </c>
      <c r="H78" s="5" t="s">
        <v>11</v>
      </c>
      <c r="I78" s="6" t="s">
        <v>16</v>
      </c>
      <c r="J78" s="6" t="s">
        <v>17</v>
      </c>
      <c r="K78" s="7" t="s">
        <v>12</v>
      </c>
      <c r="L78" s="12"/>
      <c r="M78" s="12"/>
      <c r="N78" s="12"/>
      <c r="O78" s="12"/>
      <c r="P78" s="12"/>
      <c r="Q78" s="12"/>
      <c r="R78" s="60">
        <v>242140</v>
      </c>
      <c r="S78" s="12">
        <f t="shared" si="10"/>
        <v>484280</v>
      </c>
      <c r="T78" s="12"/>
      <c r="U78" s="12"/>
      <c r="V78" s="12">
        <v>242140</v>
      </c>
      <c r="W78" s="12">
        <f t="shared" si="3"/>
        <v>484280</v>
      </c>
    </row>
    <row r="79" spans="1:23" ht="60" x14ac:dyDescent="0.25">
      <c r="A79" s="31">
        <v>20</v>
      </c>
      <c r="B79" s="21" t="s">
        <v>113</v>
      </c>
      <c r="C79" s="21" t="s">
        <v>114</v>
      </c>
      <c r="D79" s="22" t="s">
        <v>25</v>
      </c>
      <c r="E79" s="35">
        <v>242145</v>
      </c>
      <c r="F79" s="22">
        <v>2</v>
      </c>
      <c r="G79" s="26">
        <f t="shared" si="11"/>
        <v>484290</v>
      </c>
      <c r="H79" s="5" t="s">
        <v>11</v>
      </c>
      <c r="I79" s="6" t="s">
        <v>16</v>
      </c>
      <c r="J79" s="6" t="s">
        <v>17</v>
      </c>
      <c r="K79" s="7" t="s">
        <v>12</v>
      </c>
      <c r="L79" s="12"/>
      <c r="M79" s="12"/>
      <c r="N79" s="12"/>
      <c r="O79" s="12"/>
      <c r="P79" s="12"/>
      <c r="Q79" s="12"/>
      <c r="R79" s="60">
        <v>242140</v>
      </c>
      <c r="S79" s="12">
        <f t="shared" si="10"/>
        <v>484280</v>
      </c>
      <c r="T79" s="12"/>
      <c r="U79" s="12"/>
      <c r="V79" s="12">
        <v>242140</v>
      </c>
      <c r="W79" s="12">
        <f t="shared" si="3"/>
        <v>484280</v>
      </c>
    </row>
    <row r="80" spans="1:23" ht="51.75" x14ac:dyDescent="0.25">
      <c r="A80" s="31">
        <v>21</v>
      </c>
      <c r="B80" s="21" t="s">
        <v>115</v>
      </c>
      <c r="C80" s="21" t="s">
        <v>116</v>
      </c>
      <c r="D80" s="22" t="s">
        <v>25</v>
      </c>
      <c r="E80" s="35">
        <v>770000</v>
      </c>
      <c r="F80" s="22">
        <v>1</v>
      </c>
      <c r="G80" s="26">
        <f t="shared" si="11"/>
        <v>770000</v>
      </c>
      <c r="H80" s="5" t="s">
        <v>11</v>
      </c>
      <c r="I80" s="6" t="s">
        <v>16</v>
      </c>
      <c r="J80" s="6" t="s">
        <v>17</v>
      </c>
      <c r="K80" s="7" t="s">
        <v>12</v>
      </c>
      <c r="L80" s="12"/>
      <c r="M80" s="12"/>
      <c r="N80" s="12"/>
      <c r="O80" s="12"/>
      <c r="P80" s="12"/>
      <c r="Q80" s="12"/>
      <c r="R80" s="60">
        <v>765000</v>
      </c>
      <c r="S80" s="12">
        <f t="shared" si="10"/>
        <v>765000</v>
      </c>
      <c r="T80" s="12"/>
      <c r="U80" s="12"/>
      <c r="V80" s="12">
        <v>765000</v>
      </c>
      <c r="W80" s="12">
        <f t="shared" si="3"/>
        <v>765000</v>
      </c>
    </row>
    <row r="81" spans="1:24" ht="51.75" x14ac:dyDescent="0.25">
      <c r="A81" s="31">
        <v>22</v>
      </c>
      <c r="B81" s="21" t="s">
        <v>117</v>
      </c>
      <c r="C81" s="21" t="s">
        <v>118</v>
      </c>
      <c r="D81" s="22" t="s">
        <v>25</v>
      </c>
      <c r="E81" s="35">
        <v>53000</v>
      </c>
      <c r="F81" s="22">
        <v>10</v>
      </c>
      <c r="G81" s="26">
        <f t="shared" si="11"/>
        <v>530000</v>
      </c>
      <c r="H81" s="5" t="s">
        <v>11</v>
      </c>
      <c r="I81" s="6" t="s">
        <v>16</v>
      </c>
      <c r="J81" s="6" t="s">
        <v>17</v>
      </c>
      <c r="K81" s="7" t="s">
        <v>12</v>
      </c>
      <c r="L81" s="12"/>
      <c r="M81" s="12"/>
      <c r="N81" s="12"/>
      <c r="O81" s="12"/>
      <c r="P81" s="12"/>
      <c r="Q81" s="12"/>
      <c r="R81" s="60">
        <v>52990</v>
      </c>
      <c r="S81" s="12">
        <f t="shared" si="10"/>
        <v>529900</v>
      </c>
      <c r="T81" s="12"/>
      <c r="U81" s="12"/>
      <c r="V81" s="12">
        <v>52990</v>
      </c>
      <c r="W81" s="12">
        <f t="shared" si="3"/>
        <v>529900</v>
      </c>
    </row>
    <row r="82" spans="1:24" ht="51.75" x14ac:dyDescent="0.25">
      <c r="A82" s="31">
        <v>23</v>
      </c>
      <c r="B82" s="21" t="s">
        <v>119</v>
      </c>
      <c r="C82" s="21" t="s">
        <v>120</v>
      </c>
      <c r="D82" s="22" t="s">
        <v>25</v>
      </c>
      <c r="E82" s="35">
        <v>84975</v>
      </c>
      <c r="F82" s="22">
        <v>2</v>
      </c>
      <c r="G82" s="26">
        <f t="shared" si="11"/>
        <v>169950</v>
      </c>
      <c r="H82" s="5" t="s">
        <v>11</v>
      </c>
      <c r="I82" s="6" t="s">
        <v>16</v>
      </c>
      <c r="J82" s="6" t="s">
        <v>17</v>
      </c>
      <c r="K82" s="7" t="s">
        <v>12</v>
      </c>
      <c r="L82" s="12"/>
      <c r="M82" s="12"/>
      <c r="N82" s="12"/>
      <c r="O82" s="12"/>
      <c r="P82" s="12"/>
      <c r="Q82" s="12"/>
      <c r="R82" s="60">
        <v>84970</v>
      </c>
      <c r="S82" s="12">
        <f t="shared" si="10"/>
        <v>169940</v>
      </c>
      <c r="T82" s="12"/>
      <c r="U82" s="12"/>
      <c r="V82" s="12">
        <v>84970</v>
      </c>
      <c r="W82" s="12">
        <f t="shared" si="3"/>
        <v>169940</v>
      </c>
    </row>
    <row r="83" spans="1:24" ht="51.75" x14ac:dyDescent="0.25">
      <c r="A83" s="31">
        <v>24</v>
      </c>
      <c r="B83" s="21" t="s">
        <v>121</v>
      </c>
      <c r="C83" s="21" t="s">
        <v>122</v>
      </c>
      <c r="D83" s="22" t="s">
        <v>25</v>
      </c>
      <c r="E83" s="35">
        <v>59600</v>
      </c>
      <c r="F83" s="22">
        <v>50</v>
      </c>
      <c r="G83" s="26">
        <f t="shared" si="11"/>
        <v>2980000</v>
      </c>
      <c r="H83" s="5" t="s">
        <v>11</v>
      </c>
      <c r="I83" s="6" t="s">
        <v>16</v>
      </c>
      <c r="J83" s="6" t="s">
        <v>17</v>
      </c>
      <c r="K83" s="7" t="s">
        <v>12</v>
      </c>
      <c r="L83" s="12"/>
      <c r="M83" s="12"/>
      <c r="N83" s="12"/>
      <c r="O83" s="12"/>
      <c r="P83" s="12"/>
      <c r="Q83" s="12"/>
      <c r="R83" s="60">
        <v>53900</v>
      </c>
      <c r="S83" s="12">
        <f t="shared" si="10"/>
        <v>2695000</v>
      </c>
      <c r="T83" s="12"/>
      <c r="U83" s="12"/>
      <c r="V83" s="12">
        <v>53900</v>
      </c>
      <c r="W83" s="12">
        <f t="shared" si="3"/>
        <v>2695000</v>
      </c>
    </row>
    <row r="84" spans="1:24" ht="51.75" x14ac:dyDescent="0.25">
      <c r="A84" s="31">
        <v>25</v>
      </c>
      <c r="B84" s="21" t="s">
        <v>123</v>
      </c>
      <c r="C84" s="21" t="s">
        <v>124</v>
      </c>
      <c r="D84" s="22" t="s">
        <v>18</v>
      </c>
      <c r="E84" s="35">
        <v>10835</v>
      </c>
      <c r="F84" s="22">
        <v>1</v>
      </c>
      <c r="G84" s="26">
        <f t="shared" si="11"/>
        <v>10835</v>
      </c>
      <c r="H84" s="5" t="s">
        <v>11</v>
      </c>
      <c r="I84" s="6" t="s">
        <v>16</v>
      </c>
      <c r="J84" s="6" t="s">
        <v>17</v>
      </c>
      <c r="K84" s="7" t="s">
        <v>12</v>
      </c>
      <c r="L84" s="12"/>
      <c r="M84" s="12"/>
      <c r="N84" s="12"/>
      <c r="O84" s="12"/>
      <c r="P84" s="12"/>
      <c r="Q84" s="12"/>
      <c r="R84" s="60">
        <v>10830</v>
      </c>
      <c r="S84" s="12">
        <f t="shared" si="10"/>
        <v>10830</v>
      </c>
      <c r="T84" s="12"/>
      <c r="U84" s="12"/>
      <c r="V84" s="12">
        <v>10830</v>
      </c>
      <c r="W84" s="12">
        <f t="shared" si="3"/>
        <v>10830</v>
      </c>
    </row>
    <row r="85" spans="1:24" ht="51.75" x14ac:dyDescent="0.25">
      <c r="A85" s="31">
        <v>26</v>
      </c>
      <c r="B85" s="21" t="s">
        <v>125</v>
      </c>
      <c r="C85" s="32" t="s">
        <v>126</v>
      </c>
      <c r="D85" s="22" t="s">
        <v>25</v>
      </c>
      <c r="E85" s="35">
        <v>824945.00000000012</v>
      </c>
      <c r="F85" s="22">
        <v>1</v>
      </c>
      <c r="G85" s="26">
        <f t="shared" si="11"/>
        <v>824945.00000000012</v>
      </c>
      <c r="H85" s="5" t="s">
        <v>11</v>
      </c>
      <c r="I85" s="6" t="s">
        <v>16</v>
      </c>
      <c r="J85" s="6" t="s">
        <v>17</v>
      </c>
      <c r="K85" s="7" t="s">
        <v>12</v>
      </c>
      <c r="L85" s="12"/>
      <c r="M85" s="12"/>
      <c r="N85" s="12"/>
      <c r="O85" s="12"/>
      <c r="P85" s="12"/>
      <c r="Q85" s="12"/>
      <c r="R85" s="60">
        <v>824940</v>
      </c>
      <c r="S85" s="12">
        <f t="shared" si="10"/>
        <v>824940</v>
      </c>
      <c r="T85" s="12"/>
      <c r="U85" s="12"/>
      <c r="V85" s="12">
        <v>824940</v>
      </c>
      <c r="W85" s="12">
        <f t="shared" si="3"/>
        <v>824940</v>
      </c>
    </row>
    <row r="86" spans="1:24" ht="51.75" x14ac:dyDescent="0.25">
      <c r="A86" s="31">
        <v>27</v>
      </c>
      <c r="B86" s="21" t="s">
        <v>127</v>
      </c>
      <c r="C86" s="32" t="s">
        <v>128</v>
      </c>
      <c r="D86" s="22" t="s">
        <v>25</v>
      </c>
      <c r="E86" s="35">
        <v>301015</v>
      </c>
      <c r="F86" s="22">
        <v>3</v>
      </c>
      <c r="G86" s="26">
        <f t="shared" si="11"/>
        <v>903045</v>
      </c>
      <c r="H86" s="5" t="s">
        <v>11</v>
      </c>
      <c r="I86" s="6" t="s">
        <v>16</v>
      </c>
      <c r="J86" s="6" t="s">
        <v>17</v>
      </c>
      <c r="K86" s="7" t="s">
        <v>12</v>
      </c>
      <c r="L86" s="12"/>
      <c r="M86" s="12"/>
      <c r="N86" s="12"/>
      <c r="O86" s="12"/>
      <c r="P86" s="12"/>
      <c r="Q86" s="12"/>
      <c r="R86" s="60">
        <v>301000</v>
      </c>
      <c r="S86" s="12">
        <f t="shared" si="10"/>
        <v>903000</v>
      </c>
      <c r="T86" s="12"/>
      <c r="U86" s="12"/>
      <c r="V86" s="12">
        <v>301000</v>
      </c>
      <c r="W86" s="12">
        <f t="shared" si="3"/>
        <v>903000</v>
      </c>
    </row>
    <row r="87" spans="1:24" ht="51.75" x14ac:dyDescent="0.25">
      <c r="A87" s="31">
        <v>28</v>
      </c>
      <c r="B87" s="21" t="s">
        <v>129</v>
      </c>
      <c r="C87" s="21" t="s">
        <v>130</v>
      </c>
      <c r="D87" s="22" t="s">
        <v>18</v>
      </c>
      <c r="E87" s="21">
        <v>12440</v>
      </c>
      <c r="F87" s="22">
        <v>4</v>
      </c>
      <c r="G87" s="26">
        <f t="shared" si="11"/>
        <v>49760</v>
      </c>
      <c r="H87" s="5" t="s">
        <v>11</v>
      </c>
      <c r="I87" s="6" t="s">
        <v>16</v>
      </c>
      <c r="J87" s="6" t="s">
        <v>17</v>
      </c>
      <c r="K87" s="7" t="s">
        <v>12</v>
      </c>
      <c r="L87" s="12"/>
      <c r="M87" s="12"/>
      <c r="N87" s="12"/>
      <c r="O87" s="12"/>
      <c r="P87" s="12"/>
      <c r="Q87" s="12"/>
      <c r="R87" s="60">
        <v>49755</v>
      </c>
      <c r="S87" s="12">
        <f t="shared" si="10"/>
        <v>199020</v>
      </c>
      <c r="T87" s="12"/>
      <c r="U87" s="12"/>
      <c r="V87" s="12">
        <v>49755</v>
      </c>
      <c r="W87" s="12">
        <f t="shared" si="3"/>
        <v>199020</v>
      </c>
    </row>
    <row r="88" spans="1:24" ht="90" x14ac:dyDescent="0.25">
      <c r="A88" s="31">
        <v>29</v>
      </c>
      <c r="B88" s="21" t="s">
        <v>131</v>
      </c>
      <c r="C88" s="21" t="s">
        <v>132</v>
      </c>
      <c r="D88" s="22" t="s">
        <v>18</v>
      </c>
      <c r="E88" s="21">
        <v>332885</v>
      </c>
      <c r="F88" s="22">
        <v>1</v>
      </c>
      <c r="G88" s="26">
        <f t="shared" si="11"/>
        <v>332885</v>
      </c>
      <c r="H88" s="5" t="s">
        <v>11</v>
      </c>
      <c r="I88" s="6" t="s">
        <v>16</v>
      </c>
      <c r="J88" s="6" t="s">
        <v>17</v>
      </c>
      <c r="K88" s="7" t="s">
        <v>12</v>
      </c>
      <c r="L88" s="12"/>
      <c r="M88" s="12"/>
      <c r="N88" s="12"/>
      <c r="O88" s="12"/>
      <c r="P88" s="12"/>
      <c r="Q88" s="12"/>
      <c r="R88" s="60">
        <v>332880</v>
      </c>
      <c r="S88" s="12">
        <f t="shared" si="10"/>
        <v>332880</v>
      </c>
      <c r="T88" s="12"/>
      <c r="U88" s="12"/>
      <c r="V88" s="12">
        <v>332880</v>
      </c>
      <c r="W88" s="12">
        <f t="shared" si="3"/>
        <v>332880</v>
      </c>
    </row>
    <row r="89" spans="1:24" ht="51.75" x14ac:dyDescent="0.25">
      <c r="A89" s="31">
        <v>30</v>
      </c>
      <c r="B89" s="21" t="s">
        <v>133</v>
      </c>
      <c r="C89" s="21" t="s">
        <v>133</v>
      </c>
      <c r="D89" s="22" t="s">
        <v>18</v>
      </c>
      <c r="E89" s="21">
        <v>45825</v>
      </c>
      <c r="F89" s="22">
        <v>1</v>
      </c>
      <c r="G89" s="26">
        <f t="shared" si="11"/>
        <v>45825</v>
      </c>
      <c r="H89" s="5" t="s">
        <v>11</v>
      </c>
      <c r="I89" s="6" t="s">
        <v>16</v>
      </c>
      <c r="J89" s="6" t="s">
        <v>17</v>
      </c>
      <c r="K89" s="7" t="s">
        <v>12</v>
      </c>
      <c r="L89" s="12"/>
      <c r="M89" s="12"/>
      <c r="N89" s="12"/>
      <c r="O89" s="12"/>
      <c r="P89" s="12"/>
      <c r="Q89" s="12"/>
      <c r="R89" s="60">
        <v>45820</v>
      </c>
      <c r="S89" s="12">
        <f t="shared" si="10"/>
        <v>45820</v>
      </c>
      <c r="T89" s="12"/>
      <c r="U89" s="12"/>
      <c r="V89" s="12">
        <v>45820</v>
      </c>
      <c r="W89" s="12">
        <f t="shared" si="3"/>
        <v>45820</v>
      </c>
    </row>
    <row r="90" spans="1:24" s="3" customFormat="1" ht="33.75" customHeight="1" x14ac:dyDescent="0.25">
      <c r="A90" s="24"/>
      <c r="B90" s="25" t="s">
        <v>15</v>
      </c>
      <c r="C90" s="24"/>
      <c r="D90" s="24"/>
      <c r="E90" s="24"/>
      <c r="F90" s="24"/>
      <c r="G90" s="50">
        <f>SUM(G60:G89)</f>
        <v>29536461</v>
      </c>
      <c r="H90" s="24"/>
      <c r="I90" s="24"/>
      <c r="J90" s="24"/>
      <c r="K90" s="24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12"/>
    </row>
    <row r="91" spans="1:24" ht="30.75" customHeight="1" x14ac:dyDescent="0.3">
      <c r="A91" s="64" t="s">
        <v>134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4" ht="51.75" x14ac:dyDescent="0.25">
      <c r="A92" s="31">
        <v>1</v>
      </c>
      <c r="B92" s="32" t="s">
        <v>135</v>
      </c>
      <c r="C92" s="32" t="s">
        <v>135</v>
      </c>
      <c r="D92" s="36" t="s">
        <v>26</v>
      </c>
      <c r="E92" s="21">
        <v>33720</v>
      </c>
      <c r="F92" s="22">
        <v>10</v>
      </c>
      <c r="G92" s="26">
        <f>E92*F92</f>
        <v>337200</v>
      </c>
      <c r="H92" s="5" t="s">
        <v>11</v>
      </c>
      <c r="I92" s="6" t="s">
        <v>16</v>
      </c>
      <c r="J92" s="6" t="s">
        <v>17</v>
      </c>
      <c r="K92" s="7" t="s">
        <v>12</v>
      </c>
      <c r="L92" s="12"/>
      <c r="M92" s="12"/>
      <c r="N92" s="60">
        <v>33720</v>
      </c>
      <c r="O92" s="12">
        <f t="shared" ref="O92:O99" si="12">F92*N92</f>
        <v>337200</v>
      </c>
      <c r="P92" s="12"/>
      <c r="Q92" s="12"/>
      <c r="R92" s="12"/>
      <c r="S92" s="12"/>
      <c r="T92" s="12"/>
      <c r="U92" s="12"/>
      <c r="V92" s="12">
        <v>33720</v>
      </c>
      <c r="W92" s="12">
        <f t="shared" si="3"/>
        <v>337200</v>
      </c>
      <c r="X92" s="61"/>
    </row>
    <row r="93" spans="1:24" ht="51.75" x14ac:dyDescent="0.25">
      <c r="A93" s="31">
        <v>2</v>
      </c>
      <c r="B93" s="32" t="s">
        <v>136</v>
      </c>
      <c r="C93" s="32" t="s">
        <v>136</v>
      </c>
      <c r="D93" s="36" t="s">
        <v>26</v>
      </c>
      <c r="E93" s="21">
        <v>39720</v>
      </c>
      <c r="F93" s="22">
        <v>14</v>
      </c>
      <c r="G93" s="26">
        <f t="shared" ref="G93:G99" si="13">E93*F93</f>
        <v>556080</v>
      </c>
      <c r="H93" s="5" t="s">
        <v>11</v>
      </c>
      <c r="I93" s="6" t="s">
        <v>16</v>
      </c>
      <c r="J93" s="6" t="s">
        <v>17</v>
      </c>
      <c r="K93" s="7" t="s">
        <v>12</v>
      </c>
      <c r="L93" s="12"/>
      <c r="M93" s="12"/>
      <c r="N93" s="60">
        <v>39720</v>
      </c>
      <c r="O93" s="12">
        <f t="shared" si="12"/>
        <v>556080</v>
      </c>
      <c r="P93" s="12"/>
      <c r="Q93" s="12"/>
      <c r="R93" s="12"/>
      <c r="S93" s="12"/>
      <c r="T93" s="12"/>
      <c r="U93" s="12"/>
      <c r="V93" s="12">
        <v>39720</v>
      </c>
      <c r="W93" s="12">
        <f t="shared" si="3"/>
        <v>556080</v>
      </c>
    </row>
    <row r="94" spans="1:24" ht="51.75" x14ac:dyDescent="0.25">
      <c r="A94" s="31">
        <v>3</v>
      </c>
      <c r="B94" s="32" t="s">
        <v>137</v>
      </c>
      <c r="C94" s="32" t="s">
        <v>137</v>
      </c>
      <c r="D94" s="36" t="s">
        <v>25</v>
      </c>
      <c r="E94" s="21">
        <v>39720</v>
      </c>
      <c r="F94" s="22">
        <v>10</v>
      </c>
      <c r="G94" s="26">
        <f t="shared" si="13"/>
        <v>397200</v>
      </c>
      <c r="H94" s="5" t="s">
        <v>11</v>
      </c>
      <c r="I94" s="6" t="s">
        <v>16</v>
      </c>
      <c r="J94" s="6" t="s">
        <v>17</v>
      </c>
      <c r="K94" s="7" t="s">
        <v>12</v>
      </c>
      <c r="L94" s="12"/>
      <c r="M94" s="12"/>
      <c r="N94" s="60">
        <v>39720</v>
      </c>
      <c r="O94" s="12">
        <f t="shared" si="12"/>
        <v>397200</v>
      </c>
      <c r="P94" s="12"/>
      <c r="Q94" s="12"/>
      <c r="R94" s="12"/>
      <c r="S94" s="12"/>
      <c r="T94" s="12"/>
      <c r="U94" s="12"/>
      <c r="V94" s="12">
        <v>39720</v>
      </c>
      <c r="W94" s="12">
        <f t="shared" si="3"/>
        <v>397200</v>
      </c>
    </row>
    <row r="95" spans="1:24" ht="51.75" x14ac:dyDescent="0.25">
      <c r="A95" s="31">
        <v>4</v>
      </c>
      <c r="B95" s="32" t="s">
        <v>138</v>
      </c>
      <c r="C95" s="32" t="s">
        <v>138</v>
      </c>
      <c r="D95" s="36" t="s">
        <v>25</v>
      </c>
      <c r="E95" s="21">
        <v>39720</v>
      </c>
      <c r="F95" s="22">
        <v>10</v>
      </c>
      <c r="G95" s="26">
        <f t="shared" si="13"/>
        <v>397200</v>
      </c>
      <c r="H95" s="5" t="s">
        <v>11</v>
      </c>
      <c r="I95" s="6" t="s">
        <v>16</v>
      </c>
      <c r="J95" s="6" t="s">
        <v>17</v>
      </c>
      <c r="K95" s="7" t="s">
        <v>12</v>
      </c>
      <c r="L95" s="12"/>
      <c r="M95" s="12"/>
      <c r="N95" s="60">
        <v>39720</v>
      </c>
      <c r="O95" s="12">
        <f t="shared" si="12"/>
        <v>397200</v>
      </c>
      <c r="P95" s="12"/>
      <c r="Q95" s="12"/>
      <c r="R95" s="12"/>
      <c r="S95" s="12"/>
      <c r="T95" s="12"/>
      <c r="U95" s="12"/>
      <c r="V95" s="12">
        <v>39720</v>
      </c>
      <c r="W95" s="12">
        <f t="shared" si="3"/>
        <v>397200</v>
      </c>
    </row>
    <row r="96" spans="1:24" ht="51.75" x14ac:dyDescent="0.25">
      <c r="A96" s="31">
        <v>5</v>
      </c>
      <c r="B96" s="32" t="s">
        <v>139</v>
      </c>
      <c r="C96" s="32" t="s">
        <v>139</v>
      </c>
      <c r="D96" s="36" t="s">
        <v>25</v>
      </c>
      <c r="E96" s="21">
        <v>39720</v>
      </c>
      <c r="F96" s="22">
        <v>10</v>
      </c>
      <c r="G96" s="26">
        <f t="shared" si="13"/>
        <v>397200</v>
      </c>
      <c r="H96" s="5" t="s">
        <v>11</v>
      </c>
      <c r="I96" s="6" t="s">
        <v>16</v>
      </c>
      <c r="J96" s="6" t="s">
        <v>17</v>
      </c>
      <c r="K96" s="7" t="s">
        <v>12</v>
      </c>
      <c r="L96" s="12"/>
      <c r="M96" s="12"/>
      <c r="N96" s="60">
        <v>39720</v>
      </c>
      <c r="O96" s="12">
        <f t="shared" si="12"/>
        <v>397200</v>
      </c>
      <c r="P96" s="12"/>
      <c r="Q96" s="12"/>
      <c r="R96" s="12"/>
      <c r="S96" s="12"/>
      <c r="T96" s="12"/>
      <c r="U96" s="12"/>
      <c r="V96" s="12">
        <v>39720</v>
      </c>
      <c r="W96" s="12">
        <f t="shared" si="3"/>
        <v>397200</v>
      </c>
    </row>
    <row r="97" spans="1:23" ht="51.75" x14ac:dyDescent="0.25">
      <c r="A97" s="31">
        <v>6</v>
      </c>
      <c r="B97" s="32" t="s">
        <v>140</v>
      </c>
      <c r="C97" s="32" t="s">
        <v>140</v>
      </c>
      <c r="D97" s="36" t="s">
        <v>141</v>
      </c>
      <c r="E97" s="21">
        <v>39720</v>
      </c>
      <c r="F97" s="22">
        <v>42</v>
      </c>
      <c r="G97" s="26">
        <f t="shared" si="13"/>
        <v>1668240</v>
      </c>
      <c r="H97" s="5" t="s">
        <v>11</v>
      </c>
      <c r="I97" s="6" t="s">
        <v>16</v>
      </c>
      <c r="J97" s="6" t="s">
        <v>17</v>
      </c>
      <c r="K97" s="7" t="s">
        <v>12</v>
      </c>
      <c r="L97" s="12"/>
      <c r="M97" s="12"/>
      <c r="N97" s="60">
        <v>39720</v>
      </c>
      <c r="O97" s="12">
        <f t="shared" si="12"/>
        <v>1668240</v>
      </c>
      <c r="P97" s="12"/>
      <c r="Q97" s="12"/>
      <c r="R97" s="12"/>
      <c r="S97" s="12"/>
      <c r="T97" s="12"/>
      <c r="U97" s="12"/>
      <c r="V97" s="12">
        <v>39720</v>
      </c>
      <c r="W97" s="12">
        <f t="shared" ref="W97:W160" si="14">F97*V97</f>
        <v>1668240</v>
      </c>
    </row>
    <row r="98" spans="1:23" ht="51.75" x14ac:dyDescent="0.25">
      <c r="A98" s="31">
        <v>7</v>
      </c>
      <c r="B98" s="32" t="s">
        <v>142</v>
      </c>
      <c r="C98" s="32" t="s">
        <v>142</v>
      </c>
      <c r="D98" s="36" t="s">
        <v>141</v>
      </c>
      <c r="E98" s="21">
        <v>237960</v>
      </c>
      <c r="F98" s="22">
        <v>12</v>
      </c>
      <c r="G98" s="26">
        <f t="shared" si="13"/>
        <v>2855520</v>
      </c>
      <c r="H98" s="5" t="s">
        <v>11</v>
      </c>
      <c r="I98" s="6" t="s">
        <v>16</v>
      </c>
      <c r="J98" s="6" t="s">
        <v>17</v>
      </c>
      <c r="K98" s="7" t="s">
        <v>12</v>
      </c>
      <c r="L98" s="12"/>
      <c r="M98" s="12"/>
      <c r="N98" s="60">
        <v>237960</v>
      </c>
      <c r="O98" s="12">
        <f t="shared" si="12"/>
        <v>2855520</v>
      </c>
      <c r="P98" s="12"/>
      <c r="Q98" s="12"/>
      <c r="R98" s="12"/>
      <c r="S98" s="12"/>
      <c r="T98" s="12"/>
      <c r="U98" s="12"/>
      <c r="V98" s="12">
        <v>237960</v>
      </c>
      <c r="W98" s="12">
        <f t="shared" si="14"/>
        <v>2855520</v>
      </c>
    </row>
    <row r="99" spans="1:23" ht="51.75" x14ac:dyDescent="0.25">
      <c r="A99" s="31">
        <v>8</v>
      </c>
      <c r="B99" s="32" t="s">
        <v>143</v>
      </c>
      <c r="C99" s="32" t="s">
        <v>143</v>
      </c>
      <c r="D99" s="36" t="s">
        <v>26</v>
      </c>
      <c r="E99" s="21">
        <v>43440</v>
      </c>
      <c r="F99" s="22">
        <v>24</v>
      </c>
      <c r="G99" s="26">
        <f t="shared" si="13"/>
        <v>1042560</v>
      </c>
      <c r="H99" s="5" t="s">
        <v>11</v>
      </c>
      <c r="I99" s="6" t="s">
        <v>16</v>
      </c>
      <c r="J99" s="6" t="s">
        <v>17</v>
      </c>
      <c r="K99" s="7" t="s">
        <v>12</v>
      </c>
      <c r="L99" s="12"/>
      <c r="M99" s="12"/>
      <c r="N99" s="60">
        <v>43440</v>
      </c>
      <c r="O99" s="12">
        <f t="shared" si="12"/>
        <v>1042560</v>
      </c>
      <c r="P99" s="12"/>
      <c r="Q99" s="12"/>
      <c r="R99" s="12"/>
      <c r="S99" s="12"/>
      <c r="T99" s="12"/>
      <c r="U99" s="12"/>
      <c r="V99" s="12">
        <v>43440</v>
      </c>
      <c r="W99" s="12">
        <f t="shared" si="14"/>
        <v>1042560</v>
      </c>
    </row>
    <row r="100" spans="1:23" s="3" customFormat="1" ht="33.75" customHeight="1" x14ac:dyDescent="0.25">
      <c r="A100" s="24"/>
      <c r="B100" s="25" t="s">
        <v>15</v>
      </c>
      <c r="C100" s="24"/>
      <c r="D100" s="24"/>
      <c r="E100" s="24"/>
      <c r="F100" s="24"/>
      <c r="G100" s="50">
        <f>SUM(G92:G99)</f>
        <v>7651200</v>
      </c>
      <c r="H100" s="24"/>
      <c r="I100" s="24"/>
      <c r="J100" s="24"/>
      <c r="K100" s="2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12"/>
    </row>
    <row r="101" spans="1:23" ht="18.75" x14ac:dyDescent="0.3">
      <c r="A101" s="64" t="s">
        <v>144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ht="51.75" x14ac:dyDescent="0.25">
      <c r="A102" s="31">
        <v>1</v>
      </c>
      <c r="B102" s="21" t="s">
        <v>145</v>
      </c>
      <c r="C102" s="21" t="s">
        <v>146</v>
      </c>
      <c r="D102" s="22" t="s">
        <v>18</v>
      </c>
      <c r="E102" s="21">
        <v>95</v>
      </c>
      <c r="F102" s="41">
        <v>20</v>
      </c>
      <c r="G102" s="26">
        <f>E102*F102</f>
        <v>1900</v>
      </c>
      <c r="H102" s="5" t="s">
        <v>11</v>
      </c>
      <c r="I102" s="6" t="s">
        <v>16</v>
      </c>
      <c r="J102" s="6" t="s">
        <v>17</v>
      </c>
      <c r="K102" s="7" t="s">
        <v>12</v>
      </c>
      <c r="L102" s="12"/>
      <c r="M102" s="12"/>
      <c r="N102" s="12"/>
      <c r="O102" s="12"/>
      <c r="P102" s="12"/>
      <c r="Q102" s="12"/>
      <c r="R102" s="12"/>
      <c r="S102" s="12"/>
      <c r="T102" s="60">
        <v>94</v>
      </c>
      <c r="U102" s="12">
        <f>F102*T102</f>
        <v>1880</v>
      </c>
      <c r="V102" s="12">
        <v>94</v>
      </c>
      <c r="W102" s="12">
        <f t="shared" si="14"/>
        <v>1880</v>
      </c>
    </row>
    <row r="103" spans="1:23" ht="51.75" x14ac:dyDescent="0.25">
      <c r="A103" s="31">
        <v>2</v>
      </c>
      <c r="B103" s="21" t="s">
        <v>147</v>
      </c>
      <c r="C103" s="21" t="s">
        <v>148</v>
      </c>
      <c r="D103" s="22" t="s">
        <v>18</v>
      </c>
      <c r="E103" s="21">
        <v>115</v>
      </c>
      <c r="F103" s="41">
        <v>200</v>
      </c>
      <c r="G103" s="26">
        <f t="shared" ref="G103:G111" si="15">E103*F103</f>
        <v>23000</v>
      </c>
      <c r="H103" s="5" t="s">
        <v>11</v>
      </c>
      <c r="I103" s="6" t="s">
        <v>16</v>
      </c>
      <c r="J103" s="6" t="s">
        <v>17</v>
      </c>
      <c r="K103" s="7" t="s">
        <v>12</v>
      </c>
      <c r="L103" s="12"/>
      <c r="M103" s="12"/>
      <c r="N103" s="12"/>
      <c r="O103" s="12"/>
      <c r="P103" s="12"/>
      <c r="Q103" s="12"/>
      <c r="R103" s="12"/>
      <c r="S103" s="12"/>
      <c r="T103" s="60">
        <v>114</v>
      </c>
      <c r="U103" s="12">
        <f>F103*T103</f>
        <v>22800</v>
      </c>
      <c r="V103" s="12">
        <v>114</v>
      </c>
      <c r="W103" s="12">
        <f t="shared" si="14"/>
        <v>22800</v>
      </c>
    </row>
    <row r="104" spans="1:23" ht="51.75" x14ac:dyDescent="0.25">
      <c r="A104" s="31">
        <v>3</v>
      </c>
      <c r="B104" s="21" t="s">
        <v>149</v>
      </c>
      <c r="C104" s="21" t="s">
        <v>150</v>
      </c>
      <c r="D104" s="22" t="s">
        <v>25</v>
      </c>
      <c r="E104" s="21">
        <v>1758</v>
      </c>
      <c r="F104" s="41">
        <v>50</v>
      </c>
      <c r="G104" s="26">
        <f t="shared" si="15"/>
        <v>87900</v>
      </c>
      <c r="H104" s="5" t="s">
        <v>11</v>
      </c>
      <c r="I104" s="6" t="s">
        <v>16</v>
      </c>
      <c r="J104" s="6" t="s">
        <v>17</v>
      </c>
      <c r="K104" s="7" t="s">
        <v>12</v>
      </c>
      <c r="L104" s="12"/>
      <c r="M104" s="12"/>
      <c r="N104" s="12"/>
      <c r="O104" s="12"/>
      <c r="P104" s="12"/>
      <c r="Q104" s="12"/>
      <c r="R104" s="12"/>
      <c r="S104" s="12"/>
      <c r="T104" s="60">
        <v>1750</v>
      </c>
      <c r="U104" s="12">
        <f>F104*T104</f>
        <v>87500</v>
      </c>
      <c r="V104" s="12">
        <v>1750</v>
      </c>
      <c r="W104" s="12">
        <f t="shared" si="14"/>
        <v>87500</v>
      </c>
    </row>
    <row r="105" spans="1:23" ht="75" x14ac:dyDescent="0.25">
      <c r="A105" s="31">
        <v>4</v>
      </c>
      <c r="B105" s="21" t="s">
        <v>151</v>
      </c>
      <c r="C105" s="21" t="s">
        <v>152</v>
      </c>
      <c r="D105" s="22" t="s">
        <v>25</v>
      </c>
      <c r="E105" s="21">
        <v>3200</v>
      </c>
      <c r="F105" s="41">
        <v>10</v>
      </c>
      <c r="G105" s="26">
        <f t="shared" si="15"/>
        <v>32000</v>
      </c>
      <c r="H105" s="5" t="s">
        <v>11</v>
      </c>
      <c r="I105" s="6" t="s">
        <v>16</v>
      </c>
      <c r="J105" s="6" t="s">
        <v>17</v>
      </c>
      <c r="K105" s="7" t="s">
        <v>12</v>
      </c>
      <c r="L105" s="12"/>
      <c r="M105" s="12"/>
      <c r="N105" s="12"/>
      <c r="O105" s="12"/>
      <c r="P105" s="12"/>
      <c r="Q105" s="12"/>
      <c r="R105" s="12"/>
      <c r="S105" s="12"/>
      <c r="T105" s="60">
        <v>3195</v>
      </c>
      <c r="U105" s="12">
        <f>F105*T105</f>
        <v>31950</v>
      </c>
      <c r="V105" s="12">
        <v>3195</v>
      </c>
      <c r="W105" s="12">
        <f t="shared" si="14"/>
        <v>31950</v>
      </c>
    </row>
    <row r="106" spans="1:23" ht="135" x14ac:dyDescent="0.25">
      <c r="A106" s="31">
        <v>5</v>
      </c>
      <c r="B106" s="21" t="s">
        <v>153</v>
      </c>
      <c r="C106" s="21" t="s">
        <v>154</v>
      </c>
      <c r="D106" s="22" t="s">
        <v>25</v>
      </c>
      <c r="E106" s="21">
        <v>3800</v>
      </c>
      <c r="F106" s="41">
        <v>5</v>
      </c>
      <c r="G106" s="26">
        <f t="shared" si="15"/>
        <v>19000</v>
      </c>
      <c r="H106" s="5" t="s">
        <v>11</v>
      </c>
      <c r="I106" s="6" t="s">
        <v>16</v>
      </c>
      <c r="J106" s="6" t="s">
        <v>17</v>
      </c>
      <c r="K106" s="7" t="s">
        <v>12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>
        <f t="shared" si="14"/>
        <v>0</v>
      </c>
    </row>
    <row r="107" spans="1:23" ht="60" x14ac:dyDescent="0.25">
      <c r="A107" s="31">
        <v>6</v>
      </c>
      <c r="B107" s="21" t="s">
        <v>155</v>
      </c>
      <c r="C107" s="21" t="s">
        <v>156</v>
      </c>
      <c r="D107" s="22" t="s">
        <v>26</v>
      </c>
      <c r="E107" s="21">
        <v>4200</v>
      </c>
      <c r="F107" s="41">
        <v>6</v>
      </c>
      <c r="G107" s="26">
        <f t="shared" si="15"/>
        <v>25200</v>
      </c>
      <c r="H107" s="5" t="s">
        <v>11</v>
      </c>
      <c r="I107" s="6" t="s">
        <v>16</v>
      </c>
      <c r="J107" s="6" t="s">
        <v>17</v>
      </c>
      <c r="K107" s="7" t="s">
        <v>12</v>
      </c>
      <c r="L107" s="12"/>
      <c r="M107" s="12"/>
      <c r="N107" s="12"/>
      <c r="O107" s="12"/>
      <c r="P107" s="12"/>
      <c r="Q107" s="12"/>
      <c r="R107" s="12"/>
      <c r="S107" s="12"/>
      <c r="T107" s="60">
        <v>4100</v>
      </c>
      <c r="U107" s="12">
        <f>F107*T107</f>
        <v>24600</v>
      </c>
      <c r="V107" s="12">
        <v>4100</v>
      </c>
      <c r="W107" s="12">
        <f t="shared" si="14"/>
        <v>24600</v>
      </c>
    </row>
    <row r="108" spans="1:23" ht="60" x14ac:dyDescent="0.25">
      <c r="A108" s="31">
        <v>7</v>
      </c>
      <c r="B108" s="21" t="s">
        <v>157</v>
      </c>
      <c r="C108" s="21" t="s">
        <v>158</v>
      </c>
      <c r="D108" s="22" t="s">
        <v>25</v>
      </c>
      <c r="E108" s="21">
        <v>7200</v>
      </c>
      <c r="F108" s="41">
        <v>5</v>
      </c>
      <c r="G108" s="26">
        <f t="shared" si="15"/>
        <v>36000</v>
      </c>
      <c r="H108" s="5" t="s">
        <v>11</v>
      </c>
      <c r="I108" s="6" t="s">
        <v>16</v>
      </c>
      <c r="J108" s="6" t="s">
        <v>17</v>
      </c>
      <c r="K108" s="7" t="s">
        <v>12</v>
      </c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>
        <f t="shared" si="14"/>
        <v>0</v>
      </c>
    </row>
    <row r="109" spans="1:23" ht="60" x14ac:dyDescent="0.25">
      <c r="A109" s="31">
        <v>8</v>
      </c>
      <c r="B109" s="21" t="s">
        <v>159</v>
      </c>
      <c r="C109" s="21" t="s">
        <v>160</v>
      </c>
      <c r="D109" s="22" t="s">
        <v>25</v>
      </c>
      <c r="E109" s="21">
        <v>420</v>
      </c>
      <c r="F109" s="41">
        <v>10</v>
      </c>
      <c r="G109" s="26">
        <f t="shared" si="15"/>
        <v>4200</v>
      </c>
      <c r="H109" s="5" t="s">
        <v>11</v>
      </c>
      <c r="I109" s="6" t="s">
        <v>16</v>
      </c>
      <c r="J109" s="6" t="s">
        <v>17</v>
      </c>
      <c r="K109" s="7" t="s">
        <v>12</v>
      </c>
      <c r="L109" s="12"/>
      <c r="M109" s="12"/>
      <c r="N109" s="12"/>
      <c r="O109" s="12"/>
      <c r="P109" s="12"/>
      <c r="Q109" s="12"/>
      <c r="R109" s="12"/>
      <c r="S109" s="12"/>
      <c r="T109" s="60">
        <v>410</v>
      </c>
      <c r="U109" s="12">
        <f>F109*T109</f>
        <v>4100</v>
      </c>
      <c r="V109" s="12">
        <v>410</v>
      </c>
      <c r="W109" s="12">
        <f t="shared" si="14"/>
        <v>4100</v>
      </c>
    </row>
    <row r="110" spans="1:23" ht="51.75" x14ac:dyDescent="0.25">
      <c r="A110" s="31">
        <v>9</v>
      </c>
      <c r="B110" s="21" t="s">
        <v>161</v>
      </c>
      <c r="C110" s="21" t="s">
        <v>162</v>
      </c>
      <c r="D110" s="22" t="s">
        <v>25</v>
      </c>
      <c r="E110" s="21">
        <v>50000</v>
      </c>
      <c r="F110" s="41">
        <v>1</v>
      </c>
      <c r="G110" s="26">
        <f t="shared" si="15"/>
        <v>50000</v>
      </c>
      <c r="H110" s="5" t="s">
        <v>11</v>
      </c>
      <c r="I110" s="6" t="s">
        <v>16</v>
      </c>
      <c r="J110" s="6" t="s">
        <v>17</v>
      </c>
      <c r="K110" s="7" t="s">
        <v>12</v>
      </c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>
        <f t="shared" si="14"/>
        <v>0</v>
      </c>
    </row>
    <row r="111" spans="1:23" ht="60" x14ac:dyDescent="0.25">
      <c r="A111" s="31">
        <v>10</v>
      </c>
      <c r="B111" s="21" t="s">
        <v>163</v>
      </c>
      <c r="C111" s="21" t="s">
        <v>164</v>
      </c>
      <c r="D111" s="22" t="s">
        <v>26</v>
      </c>
      <c r="E111" s="21">
        <v>1385</v>
      </c>
      <c r="F111" s="41">
        <v>5</v>
      </c>
      <c r="G111" s="26">
        <f t="shared" si="15"/>
        <v>6925</v>
      </c>
      <c r="H111" s="5" t="s">
        <v>11</v>
      </c>
      <c r="I111" s="6" t="s">
        <v>16</v>
      </c>
      <c r="J111" s="6" t="s">
        <v>17</v>
      </c>
      <c r="K111" s="7" t="s">
        <v>12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>
        <f t="shared" si="14"/>
        <v>0</v>
      </c>
    </row>
    <row r="112" spans="1:23" x14ac:dyDescent="0.25">
      <c r="A112" s="37"/>
      <c r="B112" s="38" t="s">
        <v>165</v>
      </c>
      <c r="C112" s="39"/>
      <c r="D112" s="40"/>
      <c r="E112" s="12"/>
      <c r="F112" s="13"/>
      <c r="G112" s="49">
        <f>SUM(G102:G111)</f>
        <v>286125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ht="33.75" customHeight="1" x14ac:dyDescent="0.25">
      <c r="A113" s="78" t="s">
        <v>166</v>
      </c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ht="51.75" x14ac:dyDescent="0.25">
      <c r="A114" s="31">
        <v>1</v>
      </c>
      <c r="B114" s="21" t="s">
        <v>167</v>
      </c>
      <c r="C114" s="21" t="s">
        <v>168</v>
      </c>
      <c r="D114" s="41" t="s">
        <v>141</v>
      </c>
      <c r="E114" s="21">
        <v>44800</v>
      </c>
      <c r="F114" s="22">
        <v>15</v>
      </c>
      <c r="G114" s="26">
        <f>E114*F114</f>
        <v>672000</v>
      </c>
      <c r="H114" s="5" t="s">
        <v>11</v>
      </c>
      <c r="I114" s="6" t="s">
        <v>16</v>
      </c>
      <c r="J114" s="6" t="s">
        <v>17</v>
      </c>
      <c r="K114" s="7" t="s">
        <v>12</v>
      </c>
      <c r="L114" s="12">
        <v>43895</v>
      </c>
      <c r="M114" s="12">
        <f>F114*L114</f>
        <v>658425</v>
      </c>
      <c r="N114" s="12"/>
      <c r="O114" s="12"/>
      <c r="P114" s="12"/>
      <c r="Q114" s="12"/>
      <c r="R114" s="12"/>
      <c r="S114" s="12"/>
      <c r="T114" s="60">
        <v>44700</v>
      </c>
      <c r="U114" s="12">
        <f>F114*T114</f>
        <v>670500</v>
      </c>
      <c r="V114" s="12">
        <v>44700</v>
      </c>
      <c r="W114" s="12">
        <f t="shared" si="14"/>
        <v>670500</v>
      </c>
    </row>
    <row r="115" spans="1:23" ht="51.75" x14ac:dyDescent="0.25">
      <c r="A115" s="31">
        <v>2</v>
      </c>
      <c r="B115" s="21" t="s">
        <v>169</v>
      </c>
      <c r="C115" s="21" t="s">
        <v>170</v>
      </c>
      <c r="D115" s="41" t="s">
        <v>26</v>
      </c>
      <c r="E115" s="21">
        <v>42935</v>
      </c>
      <c r="F115" s="22">
        <v>15</v>
      </c>
      <c r="G115" s="26">
        <f t="shared" ref="G115:G120" si="16">E115*F115</f>
        <v>644025</v>
      </c>
      <c r="H115" s="5" t="s">
        <v>11</v>
      </c>
      <c r="I115" s="6" t="s">
        <v>16</v>
      </c>
      <c r="J115" s="6" t="s">
        <v>17</v>
      </c>
      <c r="K115" s="7" t="s">
        <v>12</v>
      </c>
      <c r="L115" s="12">
        <v>41895</v>
      </c>
      <c r="M115" s="12">
        <f>F115*L115</f>
        <v>628425</v>
      </c>
      <c r="N115" s="12"/>
      <c r="O115" s="12"/>
      <c r="P115" s="12"/>
      <c r="Q115" s="12"/>
      <c r="R115" s="12"/>
      <c r="S115" s="12"/>
      <c r="T115" s="60">
        <v>42900</v>
      </c>
      <c r="U115" s="12">
        <f>F115*T115</f>
        <v>643500</v>
      </c>
      <c r="V115" s="12">
        <v>42900</v>
      </c>
      <c r="W115" s="12">
        <f t="shared" si="14"/>
        <v>643500</v>
      </c>
    </row>
    <row r="116" spans="1:23" ht="51.75" x14ac:dyDescent="0.25">
      <c r="A116" s="31">
        <v>3</v>
      </c>
      <c r="B116" s="21" t="s">
        <v>171</v>
      </c>
      <c r="C116" s="21" t="s">
        <v>172</v>
      </c>
      <c r="D116" s="41" t="s">
        <v>25</v>
      </c>
      <c r="E116" s="21">
        <v>44600</v>
      </c>
      <c r="F116" s="22">
        <v>12</v>
      </c>
      <c r="G116" s="26">
        <f t="shared" si="16"/>
        <v>535200</v>
      </c>
      <c r="H116" s="5" t="s">
        <v>11</v>
      </c>
      <c r="I116" s="6" t="s">
        <v>16</v>
      </c>
      <c r="J116" s="6" t="s">
        <v>17</v>
      </c>
      <c r="K116" s="7" t="s">
        <v>12</v>
      </c>
      <c r="L116" s="12">
        <v>41895</v>
      </c>
      <c r="M116" s="12">
        <f t="shared" ref="M116:M119" si="17">F116*L116</f>
        <v>502740</v>
      </c>
      <c r="N116" s="12"/>
      <c r="O116" s="12"/>
      <c r="P116" s="12"/>
      <c r="Q116" s="12"/>
      <c r="R116" s="12"/>
      <c r="S116" s="12"/>
      <c r="T116" s="60">
        <v>44200</v>
      </c>
      <c r="U116" s="12">
        <f>F116*T116</f>
        <v>530400</v>
      </c>
      <c r="V116" s="12">
        <v>44200</v>
      </c>
      <c r="W116" s="12">
        <f t="shared" si="14"/>
        <v>530400</v>
      </c>
    </row>
    <row r="117" spans="1:23" ht="51.75" x14ac:dyDescent="0.25">
      <c r="A117" s="31">
        <v>4</v>
      </c>
      <c r="B117" s="21" t="s">
        <v>173</v>
      </c>
      <c r="C117" s="22" t="s">
        <v>173</v>
      </c>
      <c r="D117" s="41" t="s">
        <v>18</v>
      </c>
      <c r="E117" s="21">
        <v>940</v>
      </c>
      <c r="F117" s="22">
        <v>200</v>
      </c>
      <c r="G117" s="26">
        <f t="shared" si="16"/>
        <v>188000</v>
      </c>
      <c r="H117" s="5" t="s">
        <v>11</v>
      </c>
      <c r="I117" s="6" t="s">
        <v>16</v>
      </c>
      <c r="J117" s="6" t="s">
        <v>17</v>
      </c>
      <c r="K117" s="7" t="s">
        <v>12</v>
      </c>
      <c r="L117" s="60">
        <v>758</v>
      </c>
      <c r="M117" s="12">
        <f t="shared" si="17"/>
        <v>151600</v>
      </c>
      <c r="N117" s="12"/>
      <c r="O117" s="12"/>
      <c r="P117" s="12"/>
      <c r="Q117" s="12"/>
      <c r="R117" s="12"/>
      <c r="S117" s="12"/>
      <c r="T117" s="12"/>
      <c r="U117" s="12"/>
      <c r="V117" s="12">
        <v>758</v>
      </c>
      <c r="W117" s="12">
        <f t="shared" si="14"/>
        <v>151600</v>
      </c>
    </row>
    <row r="118" spans="1:23" ht="51.75" x14ac:dyDescent="0.25">
      <c r="A118" s="31">
        <v>5</v>
      </c>
      <c r="B118" s="21" t="s">
        <v>174</v>
      </c>
      <c r="C118" s="22" t="s">
        <v>175</v>
      </c>
      <c r="D118" s="41" t="s">
        <v>176</v>
      </c>
      <c r="E118" s="8">
        <v>11800</v>
      </c>
      <c r="F118" s="22">
        <v>8</v>
      </c>
      <c r="G118" s="26">
        <f t="shared" si="16"/>
        <v>94400</v>
      </c>
      <c r="H118" s="5" t="s">
        <v>11</v>
      </c>
      <c r="I118" s="6" t="s">
        <v>16</v>
      </c>
      <c r="J118" s="6" t="s">
        <v>17</v>
      </c>
      <c r="K118" s="7" t="s">
        <v>12</v>
      </c>
      <c r="L118" s="60">
        <v>11800</v>
      </c>
      <c r="M118" s="12">
        <f t="shared" si="17"/>
        <v>94400</v>
      </c>
      <c r="N118" s="12"/>
      <c r="O118" s="12"/>
      <c r="P118" s="12"/>
      <c r="Q118" s="12"/>
      <c r="R118" s="12"/>
      <c r="S118" s="12"/>
      <c r="T118" s="12"/>
      <c r="U118" s="12"/>
      <c r="V118" s="12">
        <v>11800</v>
      </c>
      <c r="W118" s="12">
        <f t="shared" si="14"/>
        <v>94400</v>
      </c>
    </row>
    <row r="119" spans="1:23" ht="51.75" x14ac:dyDescent="0.25">
      <c r="A119" s="31">
        <v>6</v>
      </c>
      <c r="B119" s="21" t="s">
        <v>177</v>
      </c>
      <c r="C119" s="22" t="s">
        <v>178</v>
      </c>
      <c r="D119" s="41" t="s">
        <v>176</v>
      </c>
      <c r="E119" s="8">
        <v>11800</v>
      </c>
      <c r="F119" s="22">
        <v>8</v>
      </c>
      <c r="G119" s="26">
        <f t="shared" si="16"/>
        <v>94400</v>
      </c>
      <c r="H119" s="5" t="s">
        <v>11</v>
      </c>
      <c r="I119" s="6" t="s">
        <v>16</v>
      </c>
      <c r="J119" s="6" t="s">
        <v>17</v>
      </c>
      <c r="K119" s="7" t="s">
        <v>12</v>
      </c>
      <c r="L119" s="60">
        <v>11800</v>
      </c>
      <c r="M119" s="12">
        <f t="shared" si="17"/>
        <v>94400</v>
      </c>
      <c r="N119" s="12"/>
      <c r="O119" s="12"/>
      <c r="P119" s="12"/>
      <c r="Q119" s="12"/>
      <c r="R119" s="12"/>
      <c r="S119" s="12"/>
      <c r="T119" s="12"/>
      <c r="U119" s="12"/>
      <c r="V119" s="12">
        <v>11800</v>
      </c>
      <c r="W119" s="12">
        <f t="shared" si="14"/>
        <v>94400</v>
      </c>
    </row>
    <row r="120" spans="1:23" ht="51.75" x14ac:dyDescent="0.25">
      <c r="A120" s="31">
        <v>7</v>
      </c>
      <c r="B120" s="21" t="s">
        <v>179</v>
      </c>
      <c r="C120" s="22" t="s">
        <v>180</v>
      </c>
      <c r="D120" s="41" t="s">
        <v>176</v>
      </c>
      <c r="E120" s="8">
        <v>11800</v>
      </c>
      <c r="F120" s="22">
        <v>8</v>
      </c>
      <c r="G120" s="26">
        <f t="shared" si="16"/>
        <v>94400</v>
      </c>
      <c r="H120" s="5" t="s">
        <v>11</v>
      </c>
      <c r="I120" s="6" t="s">
        <v>16</v>
      </c>
      <c r="J120" s="6" t="s">
        <v>17</v>
      </c>
      <c r="K120" s="7" t="s">
        <v>12</v>
      </c>
      <c r="L120" s="60">
        <v>11800</v>
      </c>
      <c r="M120" s="12">
        <f>F120*L120</f>
        <v>94400</v>
      </c>
      <c r="N120" s="12"/>
      <c r="O120" s="12"/>
      <c r="P120" s="12"/>
      <c r="Q120" s="12"/>
      <c r="R120" s="12"/>
      <c r="S120" s="12"/>
      <c r="T120" s="12"/>
      <c r="U120" s="12"/>
      <c r="V120" s="12">
        <v>11800</v>
      </c>
      <c r="W120" s="12">
        <f t="shared" si="14"/>
        <v>94400</v>
      </c>
    </row>
    <row r="121" spans="1:23" x14ac:dyDescent="0.25">
      <c r="A121" s="37"/>
      <c r="B121" s="38" t="s">
        <v>165</v>
      </c>
      <c r="C121" s="40"/>
      <c r="D121" s="40"/>
      <c r="E121" s="12"/>
      <c r="F121" s="13"/>
      <c r="G121" s="49">
        <f>SUM(G114:G120)</f>
        <v>2322425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ht="24.75" customHeight="1" x14ac:dyDescent="0.3">
      <c r="A122" s="64" t="s">
        <v>181</v>
      </c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ht="90" x14ac:dyDescent="0.25">
      <c r="A123" s="31">
        <v>1</v>
      </c>
      <c r="B123" s="21" t="s">
        <v>182</v>
      </c>
      <c r="C123" s="21" t="s">
        <v>183</v>
      </c>
      <c r="D123" s="22" t="s">
        <v>26</v>
      </c>
      <c r="E123" s="8">
        <v>640</v>
      </c>
      <c r="F123" s="22">
        <v>125</v>
      </c>
      <c r="G123" s="26">
        <f>E123*F123</f>
        <v>80000</v>
      </c>
      <c r="H123" s="5" t="s">
        <v>11</v>
      </c>
      <c r="I123" s="6" t="s">
        <v>16</v>
      </c>
      <c r="J123" s="6" t="s">
        <v>17</v>
      </c>
      <c r="K123" s="7" t="s">
        <v>12</v>
      </c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>
        <f t="shared" si="14"/>
        <v>0</v>
      </c>
    </row>
    <row r="124" spans="1:23" ht="90" x14ac:dyDescent="0.25">
      <c r="A124" s="31">
        <v>2</v>
      </c>
      <c r="B124" s="21" t="s">
        <v>184</v>
      </c>
      <c r="C124" s="21" t="s">
        <v>185</v>
      </c>
      <c r="D124" s="22" t="s">
        <v>26</v>
      </c>
      <c r="E124" s="8">
        <v>640</v>
      </c>
      <c r="F124" s="22">
        <v>125</v>
      </c>
      <c r="G124" s="26">
        <f t="shared" ref="G124:G130" si="18">E124*F124</f>
        <v>80000</v>
      </c>
      <c r="H124" s="5" t="s">
        <v>11</v>
      </c>
      <c r="I124" s="6" t="s">
        <v>16</v>
      </c>
      <c r="J124" s="6" t="s">
        <v>17</v>
      </c>
      <c r="K124" s="7" t="s">
        <v>12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>
        <f t="shared" si="14"/>
        <v>0</v>
      </c>
    </row>
    <row r="125" spans="1:23" ht="105" x14ac:dyDescent="0.25">
      <c r="A125" s="31">
        <v>3</v>
      </c>
      <c r="B125" s="8" t="s">
        <v>186</v>
      </c>
      <c r="C125" s="21" t="s">
        <v>187</v>
      </c>
      <c r="D125" s="22" t="s">
        <v>26</v>
      </c>
      <c r="E125" s="8">
        <v>550</v>
      </c>
      <c r="F125" s="22">
        <v>100</v>
      </c>
      <c r="G125" s="26">
        <f t="shared" si="18"/>
        <v>55000</v>
      </c>
      <c r="H125" s="5" t="s">
        <v>11</v>
      </c>
      <c r="I125" s="6" t="s">
        <v>16</v>
      </c>
      <c r="J125" s="6" t="s">
        <v>17</v>
      </c>
      <c r="K125" s="7" t="s">
        <v>12</v>
      </c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>
        <f t="shared" si="14"/>
        <v>0</v>
      </c>
    </row>
    <row r="126" spans="1:23" ht="105" x14ac:dyDescent="0.25">
      <c r="A126" s="31">
        <v>4</v>
      </c>
      <c r="B126" s="21" t="s">
        <v>188</v>
      </c>
      <c r="C126" s="21" t="s">
        <v>189</v>
      </c>
      <c r="D126" s="22" t="s">
        <v>26</v>
      </c>
      <c r="E126" s="8">
        <v>550</v>
      </c>
      <c r="F126" s="22">
        <v>100</v>
      </c>
      <c r="G126" s="26">
        <f t="shared" si="18"/>
        <v>55000</v>
      </c>
      <c r="H126" s="5" t="s">
        <v>11</v>
      </c>
      <c r="I126" s="6" t="s">
        <v>16</v>
      </c>
      <c r="J126" s="6" t="s">
        <v>17</v>
      </c>
      <c r="K126" s="7" t="s">
        <v>12</v>
      </c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>
        <f t="shared" si="14"/>
        <v>0</v>
      </c>
    </row>
    <row r="127" spans="1:23" ht="105" x14ac:dyDescent="0.25">
      <c r="A127" s="31">
        <v>5</v>
      </c>
      <c r="B127" s="21" t="s">
        <v>190</v>
      </c>
      <c r="C127" s="21" t="s">
        <v>191</v>
      </c>
      <c r="D127" s="22" t="s">
        <v>26</v>
      </c>
      <c r="E127" s="8">
        <v>550</v>
      </c>
      <c r="F127" s="22">
        <v>100</v>
      </c>
      <c r="G127" s="26">
        <f t="shared" si="18"/>
        <v>55000</v>
      </c>
      <c r="H127" s="5" t="s">
        <v>11</v>
      </c>
      <c r="I127" s="6" t="s">
        <v>16</v>
      </c>
      <c r="J127" s="6" t="s">
        <v>17</v>
      </c>
      <c r="K127" s="7" t="s">
        <v>12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>
        <f t="shared" si="14"/>
        <v>0</v>
      </c>
    </row>
    <row r="128" spans="1:23" ht="105" x14ac:dyDescent="0.25">
      <c r="A128" s="31">
        <v>6</v>
      </c>
      <c r="B128" s="21" t="s">
        <v>192</v>
      </c>
      <c r="C128" s="21" t="s">
        <v>193</v>
      </c>
      <c r="D128" s="22" t="s">
        <v>26</v>
      </c>
      <c r="E128" s="8">
        <v>550</v>
      </c>
      <c r="F128" s="22">
        <v>100</v>
      </c>
      <c r="G128" s="26">
        <f t="shared" si="18"/>
        <v>55000</v>
      </c>
      <c r="H128" s="5" t="s">
        <v>11</v>
      </c>
      <c r="I128" s="6" t="s">
        <v>16</v>
      </c>
      <c r="J128" s="6" t="s">
        <v>17</v>
      </c>
      <c r="K128" s="7" t="s">
        <v>12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>
        <f t="shared" si="14"/>
        <v>0</v>
      </c>
    </row>
    <row r="129" spans="1:23" ht="150" x14ac:dyDescent="0.25">
      <c r="A129" s="31">
        <v>7</v>
      </c>
      <c r="B129" s="21" t="s">
        <v>194</v>
      </c>
      <c r="C129" s="21" t="s">
        <v>195</v>
      </c>
      <c r="D129" s="22" t="s">
        <v>26</v>
      </c>
      <c r="E129" s="8">
        <v>1150</v>
      </c>
      <c r="F129" s="22">
        <v>150</v>
      </c>
      <c r="G129" s="26">
        <f t="shared" si="18"/>
        <v>172500</v>
      </c>
      <c r="H129" s="5" t="s">
        <v>11</v>
      </c>
      <c r="I129" s="6" t="s">
        <v>16</v>
      </c>
      <c r="J129" s="6" t="s">
        <v>17</v>
      </c>
      <c r="K129" s="7" t="s">
        <v>12</v>
      </c>
      <c r="L129" s="12"/>
      <c r="M129" s="12"/>
      <c r="N129" s="12"/>
      <c r="O129" s="12"/>
      <c r="P129" s="12"/>
      <c r="Q129" s="12"/>
      <c r="R129" s="12"/>
      <c r="S129" s="12"/>
      <c r="T129" s="60">
        <v>1140</v>
      </c>
      <c r="U129" s="12">
        <f>F129*T129</f>
        <v>171000</v>
      </c>
      <c r="V129" s="12">
        <v>1140</v>
      </c>
      <c r="W129" s="12">
        <f t="shared" si="14"/>
        <v>171000</v>
      </c>
    </row>
    <row r="130" spans="1:23" ht="150" x14ac:dyDescent="0.25">
      <c r="A130" s="31">
        <v>8</v>
      </c>
      <c r="B130" s="21" t="s">
        <v>196</v>
      </c>
      <c r="C130" s="21" t="s">
        <v>197</v>
      </c>
      <c r="D130" s="22" t="s">
        <v>26</v>
      </c>
      <c r="E130" s="8">
        <v>1150</v>
      </c>
      <c r="F130" s="22">
        <v>150</v>
      </c>
      <c r="G130" s="26">
        <f t="shared" si="18"/>
        <v>172500</v>
      </c>
      <c r="H130" s="5" t="s">
        <v>11</v>
      </c>
      <c r="I130" s="6" t="s">
        <v>16</v>
      </c>
      <c r="J130" s="6" t="s">
        <v>17</v>
      </c>
      <c r="K130" s="7" t="s">
        <v>12</v>
      </c>
      <c r="L130" s="12"/>
      <c r="M130" s="12"/>
      <c r="N130" s="12"/>
      <c r="O130" s="12"/>
      <c r="P130" s="12"/>
      <c r="Q130" s="12"/>
      <c r="R130" s="12"/>
      <c r="S130" s="12"/>
      <c r="T130" s="60">
        <v>1140</v>
      </c>
      <c r="U130" s="12">
        <f>F130*T130</f>
        <v>171000</v>
      </c>
      <c r="V130" s="12">
        <v>1140</v>
      </c>
      <c r="W130" s="12">
        <f t="shared" si="14"/>
        <v>171000</v>
      </c>
    </row>
    <row r="131" spans="1:23" ht="23.25" customHeight="1" x14ac:dyDescent="0.25">
      <c r="A131" s="31"/>
      <c r="B131" s="42" t="s">
        <v>198</v>
      </c>
      <c r="C131" s="21"/>
      <c r="D131" s="22"/>
      <c r="E131" s="12"/>
      <c r="F131" s="13"/>
      <c r="G131" s="49">
        <f>SUM(G123:G130)</f>
        <v>725000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ht="18.75" x14ac:dyDescent="0.3">
      <c r="A132" s="64" t="s">
        <v>199</v>
      </c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ht="75" x14ac:dyDescent="0.25">
      <c r="A133" s="31">
        <v>1</v>
      </c>
      <c r="B133" s="21" t="s">
        <v>200</v>
      </c>
      <c r="C133" s="21" t="s">
        <v>201</v>
      </c>
      <c r="D133" s="22" t="s">
        <v>18</v>
      </c>
      <c r="E133" s="45">
        <v>3200</v>
      </c>
      <c r="F133" s="22">
        <v>5</v>
      </c>
      <c r="G133" s="26">
        <f>E133*F133</f>
        <v>16000</v>
      </c>
      <c r="H133" s="5" t="s">
        <v>11</v>
      </c>
      <c r="I133" s="6" t="s">
        <v>16</v>
      </c>
      <c r="J133" s="6" t="s">
        <v>17</v>
      </c>
      <c r="K133" s="7" t="s">
        <v>12</v>
      </c>
      <c r="L133" s="12"/>
      <c r="M133" s="12"/>
      <c r="N133" s="12"/>
      <c r="O133" s="12"/>
      <c r="P133" s="12"/>
      <c r="Q133" s="12"/>
      <c r="R133" s="12"/>
      <c r="S133" s="12"/>
      <c r="T133" s="60">
        <v>3100</v>
      </c>
      <c r="U133" s="12">
        <f t="shared" ref="U133:U138" si="19">F133*T133</f>
        <v>15500</v>
      </c>
      <c r="V133" s="12">
        <v>3100</v>
      </c>
      <c r="W133" s="12">
        <f t="shared" si="14"/>
        <v>15500</v>
      </c>
    </row>
    <row r="134" spans="1:23" ht="75" x14ac:dyDescent="0.25">
      <c r="A134" s="31">
        <v>2</v>
      </c>
      <c r="B134" s="21" t="s">
        <v>202</v>
      </c>
      <c r="C134" s="21" t="s">
        <v>203</v>
      </c>
      <c r="D134" s="22" t="s">
        <v>18</v>
      </c>
      <c r="E134" s="45">
        <v>42000</v>
      </c>
      <c r="F134" s="22">
        <v>2</v>
      </c>
      <c r="G134" s="26">
        <f t="shared" ref="G134:G138" si="20">E134*F134</f>
        <v>84000</v>
      </c>
      <c r="H134" s="5" t="s">
        <v>11</v>
      </c>
      <c r="I134" s="6" t="s">
        <v>16</v>
      </c>
      <c r="J134" s="6" t="s">
        <v>17</v>
      </c>
      <c r="K134" s="7" t="s">
        <v>12</v>
      </c>
      <c r="L134" s="12"/>
      <c r="M134" s="12"/>
      <c r="N134" s="12"/>
      <c r="O134" s="12"/>
      <c r="P134" s="12"/>
      <c r="Q134" s="12"/>
      <c r="R134" s="12"/>
      <c r="S134" s="12"/>
      <c r="T134" s="60">
        <v>41000</v>
      </c>
      <c r="U134" s="12">
        <f t="shared" si="19"/>
        <v>82000</v>
      </c>
      <c r="V134" s="12">
        <v>41000</v>
      </c>
      <c r="W134" s="12">
        <f t="shared" si="14"/>
        <v>82000</v>
      </c>
    </row>
    <row r="135" spans="1:23" ht="75" x14ac:dyDescent="0.25">
      <c r="A135" s="31">
        <v>3</v>
      </c>
      <c r="B135" s="21" t="s">
        <v>204</v>
      </c>
      <c r="C135" s="34" t="s">
        <v>205</v>
      </c>
      <c r="D135" s="22" t="s">
        <v>18</v>
      </c>
      <c r="E135" s="46">
        <v>42000</v>
      </c>
      <c r="F135" s="15">
        <v>2</v>
      </c>
      <c r="G135" s="26">
        <f t="shared" si="20"/>
        <v>84000</v>
      </c>
      <c r="H135" s="5" t="s">
        <v>11</v>
      </c>
      <c r="I135" s="6" t="s">
        <v>16</v>
      </c>
      <c r="J135" s="6" t="s">
        <v>17</v>
      </c>
      <c r="K135" s="7" t="s">
        <v>12</v>
      </c>
      <c r="L135" s="12"/>
      <c r="M135" s="12"/>
      <c r="N135" s="12"/>
      <c r="O135" s="12"/>
      <c r="P135" s="12"/>
      <c r="Q135" s="12"/>
      <c r="R135" s="12"/>
      <c r="S135" s="12"/>
      <c r="T135" s="60">
        <v>41500</v>
      </c>
      <c r="U135" s="12">
        <f t="shared" si="19"/>
        <v>83000</v>
      </c>
      <c r="V135" s="12">
        <v>41500</v>
      </c>
      <c r="W135" s="12">
        <f t="shared" si="14"/>
        <v>83000</v>
      </c>
    </row>
    <row r="136" spans="1:23" ht="51.75" x14ac:dyDescent="0.25">
      <c r="A136" s="31">
        <v>4</v>
      </c>
      <c r="B136" s="8" t="s">
        <v>206</v>
      </c>
      <c r="C136" s="34" t="s">
        <v>207</v>
      </c>
      <c r="D136" s="22" t="s">
        <v>18</v>
      </c>
      <c r="E136" s="46">
        <v>1040</v>
      </c>
      <c r="F136" s="15">
        <v>20</v>
      </c>
      <c r="G136" s="26">
        <f t="shared" si="20"/>
        <v>20800</v>
      </c>
      <c r="H136" s="5" t="s">
        <v>11</v>
      </c>
      <c r="I136" s="6" t="s">
        <v>16</v>
      </c>
      <c r="J136" s="6" t="s">
        <v>17</v>
      </c>
      <c r="K136" s="7" t="s">
        <v>12</v>
      </c>
      <c r="L136" s="12"/>
      <c r="M136" s="12"/>
      <c r="N136" s="12"/>
      <c r="O136" s="12"/>
      <c r="P136" s="12"/>
      <c r="Q136" s="12"/>
      <c r="R136" s="12"/>
      <c r="S136" s="12"/>
      <c r="T136" s="60">
        <v>1020</v>
      </c>
      <c r="U136" s="12">
        <f t="shared" si="19"/>
        <v>20400</v>
      </c>
      <c r="V136" s="12">
        <v>1020</v>
      </c>
      <c r="W136" s="12">
        <f t="shared" si="14"/>
        <v>20400</v>
      </c>
    </row>
    <row r="137" spans="1:23" ht="51.75" x14ac:dyDescent="0.25">
      <c r="A137" s="43">
        <v>5</v>
      </c>
      <c r="B137" s="6" t="s">
        <v>208</v>
      </c>
      <c r="C137" s="6" t="s">
        <v>208</v>
      </c>
      <c r="D137" s="44" t="s">
        <v>25</v>
      </c>
      <c r="E137" s="62">
        <v>99900</v>
      </c>
      <c r="F137" s="44">
        <v>16</v>
      </c>
      <c r="G137" s="26">
        <f t="shared" si="20"/>
        <v>1598400</v>
      </c>
      <c r="H137" s="5" t="s">
        <v>11</v>
      </c>
      <c r="I137" s="6" t="s">
        <v>16</v>
      </c>
      <c r="J137" s="6" t="s">
        <v>17</v>
      </c>
      <c r="K137" s="7" t="s">
        <v>12</v>
      </c>
      <c r="L137" s="12">
        <v>75190</v>
      </c>
      <c r="M137" s="12">
        <f>F137*L137</f>
        <v>1203040</v>
      </c>
      <c r="N137" s="12"/>
      <c r="O137" s="12"/>
      <c r="P137" s="12"/>
      <c r="Q137" s="12"/>
      <c r="R137" s="12"/>
      <c r="S137" s="12"/>
      <c r="T137" s="60">
        <v>99000</v>
      </c>
      <c r="U137" s="12">
        <f t="shared" si="19"/>
        <v>1584000</v>
      </c>
      <c r="V137" s="12">
        <v>99000</v>
      </c>
      <c r="W137" s="12">
        <f t="shared" si="14"/>
        <v>1584000</v>
      </c>
    </row>
    <row r="138" spans="1:23" ht="51.75" x14ac:dyDescent="0.25">
      <c r="A138" s="43">
        <v>6</v>
      </c>
      <c r="B138" s="6" t="s">
        <v>209</v>
      </c>
      <c r="C138" s="6" t="s">
        <v>209</v>
      </c>
      <c r="D138" s="44" t="s">
        <v>25</v>
      </c>
      <c r="E138" s="63">
        <v>52000</v>
      </c>
      <c r="F138" s="44">
        <v>14</v>
      </c>
      <c r="G138" s="26">
        <f t="shared" si="20"/>
        <v>728000</v>
      </c>
      <c r="H138" s="5" t="s">
        <v>11</v>
      </c>
      <c r="I138" s="6" t="s">
        <v>16</v>
      </c>
      <c r="J138" s="6" t="s">
        <v>17</v>
      </c>
      <c r="K138" s="7" t="s">
        <v>12</v>
      </c>
      <c r="L138" s="12">
        <v>38595</v>
      </c>
      <c r="M138" s="12">
        <f>F138*L138</f>
        <v>540330</v>
      </c>
      <c r="N138" s="12"/>
      <c r="O138" s="12"/>
      <c r="P138" s="12"/>
      <c r="Q138" s="12"/>
      <c r="R138" s="12"/>
      <c r="S138" s="12"/>
      <c r="T138" s="60">
        <v>51800</v>
      </c>
      <c r="U138" s="12">
        <f t="shared" si="19"/>
        <v>725200</v>
      </c>
      <c r="V138" s="12">
        <v>51800</v>
      </c>
      <c r="W138" s="12">
        <f t="shared" si="14"/>
        <v>725200</v>
      </c>
    </row>
    <row r="139" spans="1:23" ht="33" customHeight="1" x14ac:dyDescent="0.25">
      <c r="A139" s="31"/>
      <c r="B139" s="47" t="s">
        <v>15</v>
      </c>
      <c r="C139" s="8"/>
      <c r="D139" s="15"/>
      <c r="E139" s="12"/>
      <c r="F139" s="13"/>
      <c r="G139" s="49">
        <f>SUM(G133:G138)</f>
        <v>2531200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ht="78" customHeight="1" x14ac:dyDescent="0.3">
      <c r="A140" s="12"/>
      <c r="B140" s="48" t="s">
        <v>210</v>
      </c>
      <c r="C140" s="12"/>
      <c r="D140" s="12"/>
      <c r="E140" s="12"/>
      <c r="F140" s="13"/>
      <c r="G140" s="57">
        <f>G139+G131+G121+G112+G100+G90+G58+G50+G42+G37+G14</f>
        <v>74078342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ht="57" customHeight="1" x14ac:dyDescent="0.3">
      <c r="A141" s="88" t="s">
        <v>211</v>
      </c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ht="51.75" x14ac:dyDescent="0.25">
      <c r="A142" s="51">
        <v>1</v>
      </c>
      <c r="B142" s="52" t="s">
        <v>212</v>
      </c>
      <c r="C142" s="52" t="s">
        <v>213</v>
      </c>
      <c r="D142" s="53" t="s">
        <v>214</v>
      </c>
      <c r="E142" s="5">
        <v>5200</v>
      </c>
      <c r="F142" s="53">
        <v>10</v>
      </c>
      <c r="G142" s="26">
        <f>E142*F142</f>
        <v>52000</v>
      </c>
      <c r="H142" s="5" t="s">
        <v>11</v>
      </c>
      <c r="I142" s="6" t="s">
        <v>16</v>
      </c>
      <c r="J142" s="6" t="s">
        <v>17</v>
      </c>
      <c r="K142" s="7" t="s">
        <v>12</v>
      </c>
      <c r="L142" s="12">
        <v>4980</v>
      </c>
      <c r="M142" s="12">
        <f>F142*L142</f>
        <v>49800</v>
      </c>
      <c r="N142" s="12"/>
      <c r="O142" s="12"/>
      <c r="P142" s="12"/>
      <c r="Q142" s="12"/>
      <c r="R142" s="12"/>
      <c r="S142" s="12"/>
      <c r="T142" s="60">
        <v>5100</v>
      </c>
      <c r="U142" s="12">
        <f>F142*T142</f>
        <v>51000</v>
      </c>
      <c r="V142" s="12">
        <v>5100</v>
      </c>
      <c r="W142" s="12">
        <f t="shared" si="14"/>
        <v>51000</v>
      </c>
    </row>
    <row r="143" spans="1:23" ht="51.75" x14ac:dyDescent="0.25">
      <c r="A143" s="51">
        <v>2</v>
      </c>
      <c r="B143" s="52" t="s">
        <v>215</v>
      </c>
      <c r="C143" s="52" t="s">
        <v>216</v>
      </c>
      <c r="D143" s="53" t="s">
        <v>217</v>
      </c>
      <c r="E143" s="5">
        <v>32000</v>
      </c>
      <c r="F143" s="53">
        <v>1</v>
      </c>
      <c r="G143" s="26">
        <f t="shared" ref="G143:G179" si="21">E143*F143</f>
        <v>32000</v>
      </c>
      <c r="H143" s="5" t="s">
        <v>11</v>
      </c>
      <c r="I143" s="6" t="s">
        <v>16</v>
      </c>
      <c r="J143" s="6" t="s">
        <v>17</v>
      </c>
      <c r="K143" s="7" t="s">
        <v>12</v>
      </c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>
        <f t="shared" si="14"/>
        <v>0</v>
      </c>
    </row>
    <row r="144" spans="1:23" ht="51.75" x14ac:dyDescent="0.25">
      <c r="A144" s="51">
        <v>3</v>
      </c>
      <c r="B144" s="52" t="s">
        <v>218</v>
      </c>
      <c r="C144" s="52" t="s">
        <v>219</v>
      </c>
      <c r="D144" s="53" t="s">
        <v>26</v>
      </c>
      <c r="E144" s="5">
        <v>2100</v>
      </c>
      <c r="F144" s="53">
        <v>3</v>
      </c>
      <c r="G144" s="26">
        <f t="shared" si="21"/>
        <v>6300</v>
      </c>
      <c r="H144" s="5" t="s">
        <v>11</v>
      </c>
      <c r="I144" s="6" t="s">
        <v>16</v>
      </c>
      <c r="J144" s="6" t="s">
        <v>17</v>
      </c>
      <c r="K144" s="7" t="s">
        <v>12</v>
      </c>
      <c r="L144" s="12"/>
      <c r="M144" s="12"/>
      <c r="N144" s="12"/>
      <c r="O144" s="12"/>
      <c r="P144" s="12"/>
      <c r="Q144" s="12"/>
      <c r="R144" s="12"/>
      <c r="S144" s="12"/>
      <c r="T144" s="60">
        <v>2050</v>
      </c>
      <c r="U144" s="12">
        <f t="shared" ref="U144:U154" si="22">F144*T144</f>
        <v>6150</v>
      </c>
      <c r="V144" s="12">
        <v>2050</v>
      </c>
      <c r="W144" s="12">
        <f t="shared" si="14"/>
        <v>6150</v>
      </c>
    </row>
    <row r="145" spans="1:23" ht="51.75" x14ac:dyDescent="0.25">
      <c r="A145" s="51">
        <v>4</v>
      </c>
      <c r="B145" s="52" t="s">
        <v>220</v>
      </c>
      <c r="C145" s="52" t="s">
        <v>221</v>
      </c>
      <c r="D145" s="53" t="s">
        <v>26</v>
      </c>
      <c r="E145" s="5">
        <v>2100</v>
      </c>
      <c r="F145" s="53">
        <v>3</v>
      </c>
      <c r="G145" s="26">
        <f t="shared" si="21"/>
        <v>6300</v>
      </c>
      <c r="H145" s="5" t="s">
        <v>11</v>
      </c>
      <c r="I145" s="6" t="s">
        <v>16</v>
      </c>
      <c r="J145" s="6" t="s">
        <v>17</v>
      </c>
      <c r="K145" s="7" t="s">
        <v>12</v>
      </c>
      <c r="L145" s="12"/>
      <c r="M145" s="12"/>
      <c r="N145" s="12"/>
      <c r="O145" s="12"/>
      <c r="P145" s="12"/>
      <c r="Q145" s="12"/>
      <c r="R145" s="12"/>
      <c r="S145" s="12"/>
      <c r="T145" s="60">
        <v>2050</v>
      </c>
      <c r="U145" s="12">
        <f t="shared" si="22"/>
        <v>6150</v>
      </c>
      <c r="V145" s="12">
        <v>2050</v>
      </c>
      <c r="W145" s="12">
        <f t="shared" si="14"/>
        <v>6150</v>
      </c>
    </row>
    <row r="146" spans="1:23" ht="51.75" x14ac:dyDescent="0.25">
      <c r="A146" s="51">
        <v>5</v>
      </c>
      <c r="B146" s="52" t="s">
        <v>222</v>
      </c>
      <c r="C146" s="5" t="s">
        <v>223</v>
      </c>
      <c r="D146" s="53" t="s">
        <v>26</v>
      </c>
      <c r="E146" s="5">
        <v>2100</v>
      </c>
      <c r="F146" s="44">
        <v>3</v>
      </c>
      <c r="G146" s="26">
        <f t="shared" si="21"/>
        <v>6300</v>
      </c>
      <c r="H146" s="5" t="s">
        <v>11</v>
      </c>
      <c r="I146" s="6" t="s">
        <v>16</v>
      </c>
      <c r="J146" s="6" t="s">
        <v>17</v>
      </c>
      <c r="K146" s="7" t="s">
        <v>12</v>
      </c>
      <c r="L146" s="12"/>
      <c r="M146" s="12"/>
      <c r="N146" s="12"/>
      <c r="O146" s="12"/>
      <c r="P146" s="12"/>
      <c r="Q146" s="12"/>
      <c r="R146" s="12"/>
      <c r="S146" s="12"/>
      <c r="T146" s="60">
        <v>2050</v>
      </c>
      <c r="U146" s="12">
        <f t="shared" si="22"/>
        <v>6150</v>
      </c>
      <c r="V146" s="12">
        <v>2050</v>
      </c>
      <c r="W146" s="12">
        <f t="shared" si="14"/>
        <v>6150</v>
      </c>
    </row>
    <row r="147" spans="1:23" ht="51.75" x14ac:dyDescent="0.25">
      <c r="A147" s="51">
        <v>6</v>
      </c>
      <c r="B147" s="52" t="s">
        <v>224</v>
      </c>
      <c r="C147" s="5" t="s">
        <v>225</v>
      </c>
      <c r="D147" s="53" t="s">
        <v>226</v>
      </c>
      <c r="E147" s="5">
        <v>2100</v>
      </c>
      <c r="F147" s="44">
        <v>3</v>
      </c>
      <c r="G147" s="26">
        <f t="shared" si="21"/>
        <v>6300</v>
      </c>
      <c r="H147" s="5" t="s">
        <v>11</v>
      </c>
      <c r="I147" s="6" t="s">
        <v>16</v>
      </c>
      <c r="J147" s="6" t="s">
        <v>17</v>
      </c>
      <c r="K147" s="7" t="s">
        <v>12</v>
      </c>
      <c r="L147" s="12"/>
      <c r="M147" s="12"/>
      <c r="N147" s="12"/>
      <c r="O147" s="12"/>
      <c r="P147" s="12"/>
      <c r="Q147" s="12"/>
      <c r="R147" s="12"/>
      <c r="S147" s="12"/>
      <c r="T147" s="60">
        <v>2050</v>
      </c>
      <c r="U147" s="12">
        <f t="shared" si="22"/>
        <v>6150</v>
      </c>
      <c r="V147" s="12">
        <v>2050</v>
      </c>
      <c r="W147" s="12">
        <f t="shared" si="14"/>
        <v>6150</v>
      </c>
    </row>
    <row r="148" spans="1:23" ht="51.75" x14ac:dyDescent="0.25">
      <c r="A148" s="51">
        <v>7</v>
      </c>
      <c r="B148" s="52" t="s">
        <v>227</v>
      </c>
      <c r="C148" s="5" t="s">
        <v>228</v>
      </c>
      <c r="D148" s="53" t="s">
        <v>226</v>
      </c>
      <c r="E148" s="5">
        <v>2100</v>
      </c>
      <c r="F148" s="44">
        <v>3</v>
      </c>
      <c r="G148" s="26">
        <f t="shared" si="21"/>
        <v>6300</v>
      </c>
      <c r="H148" s="5" t="s">
        <v>11</v>
      </c>
      <c r="I148" s="6" t="s">
        <v>16</v>
      </c>
      <c r="J148" s="6" t="s">
        <v>17</v>
      </c>
      <c r="K148" s="7" t="s">
        <v>12</v>
      </c>
      <c r="L148" s="12"/>
      <c r="M148" s="12"/>
      <c r="N148" s="12"/>
      <c r="O148" s="12"/>
      <c r="P148" s="12"/>
      <c r="Q148" s="12"/>
      <c r="R148" s="12"/>
      <c r="S148" s="12"/>
      <c r="T148" s="60">
        <v>2050</v>
      </c>
      <c r="U148" s="12">
        <f t="shared" si="22"/>
        <v>6150</v>
      </c>
      <c r="V148" s="12">
        <v>2050</v>
      </c>
      <c r="W148" s="12">
        <f t="shared" si="14"/>
        <v>6150</v>
      </c>
    </row>
    <row r="149" spans="1:23" ht="51.75" x14ac:dyDescent="0.25">
      <c r="A149" s="51">
        <v>8</v>
      </c>
      <c r="B149" s="52" t="s">
        <v>229</v>
      </c>
      <c r="C149" s="5" t="s">
        <v>230</v>
      </c>
      <c r="D149" s="53" t="s">
        <v>26</v>
      </c>
      <c r="E149" s="5">
        <v>2100</v>
      </c>
      <c r="F149" s="44">
        <v>3</v>
      </c>
      <c r="G149" s="26">
        <f t="shared" si="21"/>
        <v>6300</v>
      </c>
      <c r="H149" s="5" t="s">
        <v>11</v>
      </c>
      <c r="I149" s="6" t="s">
        <v>16</v>
      </c>
      <c r="J149" s="6" t="s">
        <v>17</v>
      </c>
      <c r="K149" s="7" t="s">
        <v>12</v>
      </c>
      <c r="L149" s="12"/>
      <c r="M149" s="12"/>
      <c r="N149" s="12"/>
      <c r="O149" s="12"/>
      <c r="P149" s="12"/>
      <c r="Q149" s="12"/>
      <c r="R149" s="12"/>
      <c r="S149" s="12"/>
      <c r="T149" s="60">
        <v>2050</v>
      </c>
      <c r="U149" s="12">
        <f t="shared" si="22"/>
        <v>6150</v>
      </c>
      <c r="V149" s="12">
        <v>2050</v>
      </c>
      <c r="W149" s="12">
        <f t="shared" si="14"/>
        <v>6150</v>
      </c>
    </row>
    <row r="150" spans="1:23" ht="51.75" x14ac:dyDescent="0.25">
      <c r="A150" s="51">
        <v>9</v>
      </c>
      <c r="B150" s="52" t="s">
        <v>231</v>
      </c>
      <c r="C150" s="5" t="s">
        <v>232</v>
      </c>
      <c r="D150" s="53" t="s">
        <v>26</v>
      </c>
      <c r="E150" s="5">
        <v>2100</v>
      </c>
      <c r="F150" s="44">
        <v>3</v>
      </c>
      <c r="G150" s="26">
        <f t="shared" si="21"/>
        <v>6300</v>
      </c>
      <c r="H150" s="5" t="s">
        <v>11</v>
      </c>
      <c r="I150" s="6" t="s">
        <v>16</v>
      </c>
      <c r="J150" s="6" t="s">
        <v>17</v>
      </c>
      <c r="K150" s="7" t="s">
        <v>12</v>
      </c>
      <c r="L150" s="12"/>
      <c r="M150" s="12"/>
      <c r="N150" s="12"/>
      <c r="O150" s="12"/>
      <c r="P150" s="12"/>
      <c r="Q150" s="12"/>
      <c r="R150" s="12"/>
      <c r="S150" s="12"/>
      <c r="T150" s="60">
        <v>2050</v>
      </c>
      <c r="U150" s="12">
        <f t="shared" si="22"/>
        <v>6150</v>
      </c>
      <c r="V150" s="12">
        <v>2050</v>
      </c>
      <c r="W150" s="12">
        <f t="shared" si="14"/>
        <v>6150</v>
      </c>
    </row>
    <row r="151" spans="1:23" ht="51.75" x14ac:dyDescent="0.25">
      <c r="A151" s="51">
        <v>10</v>
      </c>
      <c r="B151" s="52" t="s">
        <v>233</v>
      </c>
      <c r="C151" s="5" t="s">
        <v>234</v>
      </c>
      <c r="D151" s="53" t="s">
        <v>26</v>
      </c>
      <c r="E151" s="5">
        <v>2100</v>
      </c>
      <c r="F151" s="44">
        <v>3</v>
      </c>
      <c r="G151" s="26">
        <f t="shared" si="21"/>
        <v>6300</v>
      </c>
      <c r="H151" s="5" t="s">
        <v>11</v>
      </c>
      <c r="I151" s="6" t="s">
        <v>16</v>
      </c>
      <c r="J151" s="6" t="s">
        <v>17</v>
      </c>
      <c r="K151" s="7" t="s">
        <v>12</v>
      </c>
      <c r="L151" s="12"/>
      <c r="M151" s="12"/>
      <c r="N151" s="12"/>
      <c r="O151" s="12"/>
      <c r="P151" s="12"/>
      <c r="Q151" s="12"/>
      <c r="R151" s="12"/>
      <c r="S151" s="12"/>
      <c r="T151" s="60">
        <v>2050</v>
      </c>
      <c r="U151" s="12">
        <f t="shared" si="22"/>
        <v>6150</v>
      </c>
      <c r="V151" s="12">
        <v>2050</v>
      </c>
      <c r="W151" s="12">
        <f t="shared" si="14"/>
        <v>6150</v>
      </c>
    </row>
    <row r="152" spans="1:23" ht="51.75" x14ac:dyDescent="0.25">
      <c r="A152" s="51">
        <v>11</v>
      </c>
      <c r="B152" s="52" t="s">
        <v>235</v>
      </c>
      <c r="C152" s="5" t="s">
        <v>236</v>
      </c>
      <c r="D152" s="53" t="s">
        <v>26</v>
      </c>
      <c r="E152" s="5">
        <v>2100</v>
      </c>
      <c r="F152" s="44">
        <v>3</v>
      </c>
      <c r="G152" s="26">
        <f t="shared" si="21"/>
        <v>6300</v>
      </c>
      <c r="H152" s="5" t="s">
        <v>11</v>
      </c>
      <c r="I152" s="6" t="s">
        <v>16</v>
      </c>
      <c r="J152" s="6" t="s">
        <v>17</v>
      </c>
      <c r="K152" s="7" t="s">
        <v>12</v>
      </c>
      <c r="L152" s="12"/>
      <c r="M152" s="12"/>
      <c r="N152" s="12"/>
      <c r="O152" s="12"/>
      <c r="P152" s="12"/>
      <c r="Q152" s="12"/>
      <c r="R152" s="12"/>
      <c r="S152" s="12"/>
      <c r="T152" s="60">
        <v>2050</v>
      </c>
      <c r="U152" s="12">
        <f t="shared" si="22"/>
        <v>6150</v>
      </c>
      <c r="V152" s="12">
        <v>2050</v>
      </c>
      <c r="W152" s="12">
        <f t="shared" si="14"/>
        <v>6150</v>
      </c>
    </row>
    <row r="153" spans="1:23" ht="51.75" x14ac:dyDescent="0.25">
      <c r="A153" s="51">
        <v>12</v>
      </c>
      <c r="B153" s="52" t="s">
        <v>237</v>
      </c>
      <c r="C153" s="5" t="s">
        <v>238</v>
      </c>
      <c r="D153" s="53" t="s">
        <v>226</v>
      </c>
      <c r="E153" s="5">
        <v>2100</v>
      </c>
      <c r="F153" s="44">
        <v>3</v>
      </c>
      <c r="G153" s="26">
        <f t="shared" si="21"/>
        <v>6300</v>
      </c>
      <c r="H153" s="5" t="s">
        <v>11</v>
      </c>
      <c r="I153" s="6" t="s">
        <v>16</v>
      </c>
      <c r="J153" s="6" t="s">
        <v>17</v>
      </c>
      <c r="K153" s="7" t="s">
        <v>12</v>
      </c>
      <c r="L153" s="12"/>
      <c r="M153" s="12"/>
      <c r="N153" s="12"/>
      <c r="O153" s="12"/>
      <c r="P153" s="12"/>
      <c r="Q153" s="12"/>
      <c r="R153" s="12"/>
      <c r="S153" s="12"/>
      <c r="T153" s="60">
        <v>2050</v>
      </c>
      <c r="U153" s="12">
        <f t="shared" si="22"/>
        <v>6150</v>
      </c>
      <c r="V153" s="12">
        <v>2050</v>
      </c>
      <c r="W153" s="12">
        <f t="shared" si="14"/>
        <v>6150</v>
      </c>
    </row>
    <row r="154" spans="1:23" ht="51.75" x14ac:dyDescent="0.25">
      <c r="A154" s="51">
        <v>13</v>
      </c>
      <c r="B154" s="52" t="s">
        <v>239</v>
      </c>
      <c r="C154" s="6" t="s">
        <v>240</v>
      </c>
      <c r="D154" s="53" t="s">
        <v>226</v>
      </c>
      <c r="E154" s="5">
        <v>2100</v>
      </c>
      <c r="F154" s="44">
        <v>3</v>
      </c>
      <c r="G154" s="26">
        <f t="shared" si="21"/>
        <v>6300</v>
      </c>
      <c r="H154" s="5" t="s">
        <v>11</v>
      </c>
      <c r="I154" s="6" t="s">
        <v>16</v>
      </c>
      <c r="J154" s="6" t="s">
        <v>17</v>
      </c>
      <c r="K154" s="7" t="s">
        <v>12</v>
      </c>
      <c r="L154" s="12"/>
      <c r="M154" s="12"/>
      <c r="N154" s="12"/>
      <c r="O154" s="12"/>
      <c r="P154" s="12"/>
      <c r="Q154" s="12"/>
      <c r="R154" s="12"/>
      <c r="S154" s="12"/>
      <c r="T154" s="60">
        <v>2050</v>
      </c>
      <c r="U154" s="12">
        <f t="shared" si="22"/>
        <v>6150</v>
      </c>
      <c r="V154" s="12">
        <v>2050</v>
      </c>
      <c r="W154" s="12">
        <f t="shared" si="14"/>
        <v>6150</v>
      </c>
    </row>
    <row r="155" spans="1:23" ht="51.75" x14ac:dyDescent="0.25">
      <c r="A155" s="51">
        <v>14</v>
      </c>
      <c r="B155" s="52" t="s">
        <v>241</v>
      </c>
      <c r="C155" s="5" t="s">
        <v>242</v>
      </c>
      <c r="D155" s="53" t="s">
        <v>26</v>
      </c>
      <c r="E155" s="5">
        <v>2800</v>
      </c>
      <c r="F155" s="44">
        <v>3</v>
      </c>
      <c r="G155" s="26">
        <f t="shared" si="21"/>
        <v>8400</v>
      </c>
      <c r="H155" s="5" t="s">
        <v>11</v>
      </c>
      <c r="I155" s="6" t="s">
        <v>16</v>
      </c>
      <c r="J155" s="6" t="s">
        <v>17</v>
      </c>
      <c r="K155" s="7" t="s">
        <v>12</v>
      </c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>
        <f t="shared" si="14"/>
        <v>0</v>
      </c>
    </row>
    <row r="156" spans="1:23" ht="51.75" x14ac:dyDescent="0.25">
      <c r="A156" s="51">
        <v>15</v>
      </c>
      <c r="B156" s="52" t="s">
        <v>243</v>
      </c>
      <c r="C156" s="6" t="s">
        <v>244</v>
      </c>
      <c r="D156" s="53" t="s">
        <v>26</v>
      </c>
      <c r="E156" s="5">
        <v>2100</v>
      </c>
      <c r="F156" s="44">
        <v>3</v>
      </c>
      <c r="G156" s="26">
        <f t="shared" si="21"/>
        <v>6300</v>
      </c>
      <c r="H156" s="5" t="s">
        <v>11</v>
      </c>
      <c r="I156" s="6" t="s">
        <v>16</v>
      </c>
      <c r="J156" s="6" t="s">
        <v>17</v>
      </c>
      <c r="K156" s="7" t="s">
        <v>12</v>
      </c>
      <c r="L156" s="12"/>
      <c r="M156" s="12"/>
      <c r="N156" s="12"/>
      <c r="O156" s="12"/>
      <c r="P156" s="12"/>
      <c r="Q156" s="12"/>
      <c r="R156" s="12"/>
      <c r="S156" s="12"/>
      <c r="T156" s="60">
        <v>2050</v>
      </c>
      <c r="U156" s="12">
        <f>F156*T156</f>
        <v>6150</v>
      </c>
      <c r="V156" s="12">
        <v>2050</v>
      </c>
      <c r="W156" s="12">
        <f t="shared" si="14"/>
        <v>6150</v>
      </c>
    </row>
    <row r="157" spans="1:23" ht="51.75" x14ac:dyDescent="0.25">
      <c r="A157" s="51">
        <v>16</v>
      </c>
      <c r="B157" s="52" t="s">
        <v>245</v>
      </c>
      <c r="C157" s="6" t="s">
        <v>246</v>
      </c>
      <c r="D157" s="53" t="s">
        <v>247</v>
      </c>
      <c r="E157" s="5">
        <v>38000</v>
      </c>
      <c r="F157" s="44">
        <v>5</v>
      </c>
      <c r="G157" s="26">
        <f t="shared" si="21"/>
        <v>190000</v>
      </c>
      <c r="H157" s="5" t="s">
        <v>11</v>
      </c>
      <c r="I157" s="6" t="s">
        <v>16</v>
      </c>
      <c r="J157" s="6" t="s">
        <v>17</v>
      </c>
      <c r="K157" s="7" t="s">
        <v>12</v>
      </c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>
        <f t="shared" si="14"/>
        <v>0</v>
      </c>
    </row>
    <row r="158" spans="1:23" ht="51.75" x14ac:dyDescent="0.25">
      <c r="A158" s="51">
        <v>17</v>
      </c>
      <c r="B158" s="52" t="s">
        <v>248</v>
      </c>
      <c r="C158" s="6" t="s">
        <v>249</v>
      </c>
      <c r="D158" s="53" t="s">
        <v>247</v>
      </c>
      <c r="E158" s="5">
        <v>52000</v>
      </c>
      <c r="F158" s="44">
        <v>5</v>
      </c>
      <c r="G158" s="26">
        <f t="shared" si="21"/>
        <v>260000</v>
      </c>
      <c r="H158" s="5" t="s">
        <v>11</v>
      </c>
      <c r="I158" s="6" t="s">
        <v>16</v>
      </c>
      <c r="J158" s="6" t="s">
        <v>17</v>
      </c>
      <c r="K158" s="7" t="s">
        <v>12</v>
      </c>
      <c r="L158" s="12"/>
      <c r="M158" s="12"/>
      <c r="N158" s="12"/>
      <c r="O158" s="12"/>
      <c r="P158" s="12"/>
      <c r="Q158" s="12"/>
      <c r="R158" s="12"/>
      <c r="S158" s="12"/>
      <c r="T158" s="60">
        <v>51800</v>
      </c>
      <c r="U158" s="12">
        <f t="shared" ref="U158:U167" si="23">F158*T158</f>
        <v>259000</v>
      </c>
      <c r="V158" s="12">
        <v>51800</v>
      </c>
      <c r="W158" s="12">
        <f t="shared" si="14"/>
        <v>259000</v>
      </c>
    </row>
    <row r="159" spans="1:23" ht="51.75" x14ac:dyDescent="0.25">
      <c r="A159" s="51">
        <v>18</v>
      </c>
      <c r="B159" s="52" t="s">
        <v>250</v>
      </c>
      <c r="C159" s="5" t="s">
        <v>251</v>
      </c>
      <c r="D159" s="53" t="s">
        <v>252</v>
      </c>
      <c r="E159" s="5">
        <v>1800</v>
      </c>
      <c r="F159" s="44">
        <v>3</v>
      </c>
      <c r="G159" s="26">
        <f t="shared" si="21"/>
        <v>5400</v>
      </c>
      <c r="H159" s="5" t="s">
        <v>11</v>
      </c>
      <c r="I159" s="6" t="s">
        <v>16</v>
      </c>
      <c r="J159" s="6" t="s">
        <v>17</v>
      </c>
      <c r="K159" s="7" t="s">
        <v>12</v>
      </c>
      <c r="L159" s="12"/>
      <c r="M159" s="12"/>
      <c r="N159" s="12"/>
      <c r="O159" s="12"/>
      <c r="P159" s="12"/>
      <c r="Q159" s="12"/>
      <c r="R159" s="12"/>
      <c r="S159" s="12"/>
      <c r="T159" s="60">
        <v>1790</v>
      </c>
      <c r="U159" s="12">
        <f t="shared" si="23"/>
        <v>5370</v>
      </c>
      <c r="V159" s="12">
        <v>1790</v>
      </c>
      <c r="W159" s="12">
        <f t="shared" si="14"/>
        <v>5370</v>
      </c>
    </row>
    <row r="160" spans="1:23" ht="51.75" x14ac:dyDescent="0.25">
      <c r="A160" s="51">
        <v>19</v>
      </c>
      <c r="B160" s="52" t="s">
        <v>253</v>
      </c>
      <c r="C160" s="6" t="s">
        <v>254</v>
      </c>
      <c r="D160" s="53" t="s">
        <v>255</v>
      </c>
      <c r="E160" s="5">
        <v>21000</v>
      </c>
      <c r="F160" s="44">
        <v>5</v>
      </c>
      <c r="G160" s="26">
        <f t="shared" si="21"/>
        <v>105000</v>
      </c>
      <c r="H160" s="5" t="s">
        <v>11</v>
      </c>
      <c r="I160" s="6" t="s">
        <v>16</v>
      </c>
      <c r="J160" s="6" t="s">
        <v>17</v>
      </c>
      <c r="K160" s="7" t="s">
        <v>12</v>
      </c>
      <c r="L160" s="12"/>
      <c r="M160" s="12"/>
      <c r="N160" s="12"/>
      <c r="O160" s="12"/>
      <c r="P160" s="12"/>
      <c r="Q160" s="12"/>
      <c r="R160" s="12"/>
      <c r="S160" s="12"/>
      <c r="T160" s="60">
        <v>20950</v>
      </c>
      <c r="U160" s="12">
        <f t="shared" si="23"/>
        <v>104750</v>
      </c>
      <c r="V160" s="12">
        <v>20950</v>
      </c>
      <c r="W160" s="12">
        <f t="shared" si="14"/>
        <v>104750</v>
      </c>
    </row>
    <row r="161" spans="1:23" ht="63.75" x14ac:dyDescent="0.25">
      <c r="A161" s="51">
        <v>20</v>
      </c>
      <c r="B161" s="52" t="s">
        <v>256</v>
      </c>
      <c r="C161" s="6" t="s">
        <v>257</v>
      </c>
      <c r="D161" s="53">
        <v>1</v>
      </c>
      <c r="E161" s="5">
        <v>37800</v>
      </c>
      <c r="F161" s="44">
        <v>1</v>
      </c>
      <c r="G161" s="26">
        <f t="shared" si="21"/>
        <v>37800</v>
      </c>
      <c r="H161" s="5" t="s">
        <v>11</v>
      </c>
      <c r="I161" s="6" t="s">
        <v>16</v>
      </c>
      <c r="J161" s="6" t="s">
        <v>17</v>
      </c>
      <c r="K161" s="7" t="s">
        <v>12</v>
      </c>
      <c r="L161" s="12"/>
      <c r="M161" s="12"/>
      <c r="N161" s="12"/>
      <c r="O161" s="12"/>
      <c r="P161" s="12"/>
      <c r="Q161" s="12"/>
      <c r="R161" s="12"/>
      <c r="S161" s="12"/>
      <c r="T161" s="60">
        <v>37650</v>
      </c>
      <c r="U161" s="12">
        <f t="shared" si="23"/>
        <v>37650</v>
      </c>
      <c r="V161" s="12">
        <v>37650</v>
      </c>
      <c r="W161" s="12">
        <f t="shared" ref="W161:W193" si="24">F161*V161</f>
        <v>37650</v>
      </c>
    </row>
    <row r="162" spans="1:23" ht="51.75" x14ac:dyDescent="0.25">
      <c r="A162" s="51">
        <v>21</v>
      </c>
      <c r="B162" s="52" t="s">
        <v>258</v>
      </c>
      <c r="C162" s="6" t="s">
        <v>259</v>
      </c>
      <c r="D162" s="53" t="s">
        <v>217</v>
      </c>
      <c r="E162" s="5">
        <v>46200</v>
      </c>
      <c r="F162" s="44">
        <v>0.25</v>
      </c>
      <c r="G162" s="26">
        <f t="shared" si="21"/>
        <v>11550</v>
      </c>
      <c r="H162" s="5" t="s">
        <v>11</v>
      </c>
      <c r="I162" s="6" t="s">
        <v>16</v>
      </c>
      <c r="J162" s="6" t="s">
        <v>17</v>
      </c>
      <c r="K162" s="7" t="s">
        <v>12</v>
      </c>
      <c r="L162" s="12"/>
      <c r="M162" s="12"/>
      <c r="N162" s="12"/>
      <c r="O162" s="12"/>
      <c r="P162" s="12"/>
      <c r="Q162" s="12"/>
      <c r="R162" s="12"/>
      <c r="S162" s="12"/>
      <c r="T162" s="60">
        <v>45600</v>
      </c>
      <c r="U162" s="12">
        <f t="shared" si="23"/>
        <v>11400</v>
      </c>
      <c r="V162" s="12">
        <v>45600</v>
      </c>
      <c r="W162" s="12">
        <f t="shared" si="24"/>
        <v>11400</v>
      </c>
    </row>
    <row r="163" spans="1:23" ht="51.75" x14ac:dyDescent="0.25">
      <c r="A163" s="51">
        <v>22</v>
      </c>
      <c r="B163" s="52" t="s">
        <v>260</v>
      </c>
      <c r="C163" s="6" t="s">
        <v>261</v>
      </c>
      <c r="D163" s="53" t="s">
        <v>217</v>
      </c>
      <c r="E163" s="5">
        <v>995</v>
      </c>
      <c r="F163" s="44">
        <v>3</v>
      </c>
      <c r="G163" s="26">
        <f t="shared" si="21"/>
        <v>2985</v>
      </c>
      <c r="H163" s="5" t="s">
        <v>11</v>
      </c>
      <c r="I163" s="6" t="s">
        <v>16</v>
      </c>
      <c r="J163" s="6" t="s">
        <v>17</v>
      </c>
      <c r="K163" s="7" t="s">
        <v>12</v>
      </c>
      <c r="L163" s="12"/>
      <c r="M163" s="12"/>
      <c r="N163" s="12"/>
      <c r="O163" s="12"/>
      <c r="P163" s="12"/>
      <c r="Q163" s="12"/>
      <c r="R163" s="12"/>
      <c r="S163" s="12"/>
      <c r="T163" s="60">
        <v>985</v>
      </c>
      <c r="U163" s="12">
        <f t="shared" si="23"/>
        <v>2955</v>
      </c>
      <c r="V163" s="12">
        <v>985</v>
      </c>
      <c r="W163" s="12">
        <f t="shared" si="24"/>
        <v>2955</v>
      </c>
    </row>
    <row r="164" spans="1:23" ht="51.75" x14ac:dyDescent="0.25">
      <c r="A164" s="51">
        <v>23</v>
      </c>
      <c r="B164" s="52" t="s">
        <v>262</v>
      </c>
      <c r="C164" s="6" t="s">
        <v>263</v>
      </c>
      <c r="D164" s="53" t="s">
        <v>217</v>
      </c>
      <c r="E164" s="5">
        <v>30200</v>
      </c>
      <c r="F164" s="44">
        <v>0.25</v>
      </c>
      <c r="G164" s="26">
        <f t="shared" si="21"/>
        <v>7550</v>
      </c>
      <c r="H164" s="5" t="s">
        <v>11</v>
      </c>
      <c r="I164" s="6" t="s">
        <v>16</v>
      </c>
      <c r="J164" s="6" t="s">
        <v>17</v>
      </c>
      <c r="K164" s="7" t="s">
        <v>12</v>
      </c>
      <c r="L164" s="12"/>
      <c r="M164" s="12"/>
      <c r="N164" s="12"/>
      <c r="O164" s="12"/>
      <c r="P164" s="12"/>
      <c r="Q164" s="12"/>
      <c r="R164" s="12"/>
      <c r="S164" s="12"/>
      <c r="T164" s="60">
        <v>30100</v>
      </c>
      <c r="U164" s="12">
        <f t="shared" si="23"/>
        <v>7525</v>
      </c>
      <c r="V164" s="12">
        <v>30100</v>
      </c>
      <c r="W164" s="12">
        <f t="shared" si="24"/>
        <v>7525</v>
      </c>
    </row>
    <row r="165" spans="1:23" ht="51.75" x14ac:dyDescent="0.25">
      <c r="A165" s="51">
        <v>24</v>
      </c>
      <c r="B165" s="52" t="s">
        <v>264</v>
      </c>
      <c r="C165" s="6" t="s">
        <v>265</v>
      </c>
      <c r="D165" s="53" t="s">
        <v>25</v>
      </c>
      <c r="E165" s="5">
        <v>24900</v>
      </c>
      <c r="F165" s="44">
        <v>2</v>
      </c>
      <c r="G165" s="26">
        <f t="shared" si="21"/>
        <v>49800</v>
      </c>
      <c r="H165" s="5" t="s">
        <v>11</v>
      </c>
      <c r="I165" s="6" t="s">
        <v>16</v>
      </c>
      <c r="J165" s="6" t="s">
        <v>17</v>
      </c>
      <c r="K165" s="7" t="s">
        <v>12</v>
      </c>
      <c r="L165" s="12"/>
      <c r="M165" s="12"/>
      <c r="N165" s="12"/>
      <c r="O165" s="12"/>
      <c r="P165" s="12"/>
      <c r="Q165" s="12"/>
      <c r="R165" s="12"/>
      <c r="S165" s="12"/>
      <c r="T165" s="60">
        <v>24800</v>
      </c>
      <c r="U165" s="12">
        <f t="shared" si="23"/>
        <v>49600</v>
      </c>
      <c r="V165" s="12">
        <v>24800</v>
      </c>
      <c r="W165" s="12">
        <f t="shared" si="24"/>
        <v>49600</v>
      </c>
    </row>
    <row r="166" spans="1:23" ht="51.75" x14ac:dyDescent="0.25">
      <c r="A166" s="51">
        <v>25</v>
      </c>
      <c r="B166" s="52" t="s">
        <v>266</v>
      </c>
      <c r="C166" s="6" t="s">
        <v>267</v>
      </c>
      <c r="D166" s="53" t="s">
        <v>217</v>
      </c>
      <c r="E166" s="5">
        <v>54200</v>
      </c>
      <c r="F166" s="44">
        <v>1</v>
      </c>
      <c r="G166" s="26">
        <f t="shared" si="21"/>
        <v>54200</v>
      </c>
      <c r="H166" s="5" t="s">
        <v>11</v>
      </c>
      <c r="I166" s="6" t="s">
        <v>16</v>
      </c>
      <c r="J166" s="6" t="s">
        <v>17</v>
      </c>
      <c r="K166" s="7" t="s">
        <v>12</v>
      </c>
      <c r="L166" s="12"/>
      <c r="M166" s="12"/>
      <c r="N166" s="12"/>
      <c r="O166" s="12"/>
      <c r="P166" s="12"/>
      <c r="Q166" s="12"/>
      <c r="R166" s="12"/>
      <c r="S166" s="12"/>
      <c r="T166" s="60">
        <v>54100</v>
      </c>
      <c r="U166" s="12">
        <f t="shared" si="23"/>
        <v>54100</v>
      </c>
      <c r="V166" s="12">
        <v>54100</v>
      </c>
      <c r="W166" s="12">
        <f t="shared" si="24"/>
        <v>54100</v>
      </c>
    </row>
    <row r="167" spans="1:23" ht="51.75" x14ac:dyDescent="0.25">
      <c r="A167" s="51">
        <v>26</v>
      </c>
      <c r="B167" s="52" t="s">
        <v>268</v>
      </c>
      <c r="C167" s="6" t="s">
        <v>269</v>
      </c>
      <c r="D167" s="53" t="s">
        <v>247</v>
      </c>
      <c r="E167" s="5">
        <v>23600</v>
      </c>
      <c r="F167" s="44">
        <v>0.5</v>
      </c>
      <c r="G167" s="26">
        <f t="shared" si="21"/>
        <v>11800</v>
      </c>
      <c r="H167" s="5" t="s">
        <v>11</v>
      </c>
      <c r="I167" s="6" t="s">
        <v>16</v>
      </c>
      <c r="J167" s="6" t="s">
        <v>17</v>
      </c>
      <c r="K167" s="7" t="s">
        <v>12</v>
      </c>
      <c r="L167" s="12"/>
      <c r="M167" s="12"/>
      <c r="N167" s="12"/>
      <c r="O167" s="12"/>
      <c r="P167" s="12"/>
      <c r="Q167" s="12"/>
      <c r="R167" s="12"/>
      <c r="S167" s="12"/>
      <c r="T167" s="60">
        <v>23500</v>
      </c>
      <c r="U167" s="12">
        <f t="shared" si="23"/>
        <v>11750</v>
      </c>
      <c r="V167" s="12">
        <v>23500</v>
      </c>
      <c r="W167" s="12">
        <f t="shared" si="24"/>
        <v>11750</v>
      </c>
    </row>
    <row r="168" spans="1:23" ht="51.75" x14ac:dyDescent="0.25">
      <c r="A168" s="51">
        <v>27</v>
      </c>
      <c r="B168" s="52" t="s">
        <v>270</v>
      </c>
      <c r="C168" s="6" t="s">
        <v>271</v>
      </c>
      <c r="D168" s="53" t="s">
        <v>247</v>
      </c>
      <c r="E168" s="5">
        <v>36800</v>
      </c>
      <c r="F168" s="44">
        <v>1</v>
      </c>
      <c r="G168" s="26">
        <f t="shared" si="21"/>
        <v>36800</v>
      </c>
      <c r="H168" s="5" t="s">
        <v>11</v>
      </c>
      <c r="I168" s="6" t="s">
        <v>16</v>
      </c>
      <c r="J168" s="6" t="s">
        <v>17</v>
      </c>
      <c r="K168" s="7" t="s">
        <v>12</v>
      </c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>
        <f t="shared" si="24"/>
        <v>0</v>
      </c>
    </row>
    <row r="169" spans="1:23" ht="51.75" x14ac:dyDescent="0.25">
      <c r="A169" s="51">
        <v>28</v>
      </c>
      <c r="B169" s="52" t="s">
        <v>272</v>
      </c>
      <c r="C169" s="6" t="s">
        <v>273</v>
      </c>
      <c r="D169" s="53" t="s">
        <v>274</v>
      </c>
      <c r="E169" s="5">
        <v>39800</v>
      </c>
      <c r="F169" s="44">
        <v>1</v>
      </c>
      <c r="G169" s="26">
        <f t="shared" si="21"/>
        <v>39800</v>
      </c>
      <c r="H169" s="5" t="s">
        <v>11</v>
      </c>
      <c r="I169" s="6" t="s">
        <v>16</v>
      </c>
      <c r="J169" s="6" t="s">
        <v>17</v>
      </c>
      <c r="K169" s="7" t="s">
        <v>12</v>
      </c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>
        <f t="shared" si="24"/>
        <v>0</v>
      </c>
    </row>
    <row r="170" spans="1:23" ht="51.75" x14ac:dyDescent="0.25">
      <c r="A170" s="51">
        <v>29</v>
      </c>
      <c r="B170" s="52" t="s">
        <v>275</v>
      </c>
      <c r="C170" s="52" t="s">
        <v>276</v>
      </c>
      <c r="D170" s="53" t="s">
        <v>25</v>
      </c>
      <c r="E170" s="5"/>
      <c r="F170" s="44">
        <v>1</v>
      </c>
      <c r="G170" s="26">
        <f t="shared" si="21"/>
        <v>0</v>
      </c>
      <c r="H170" s="5" t="s">
        <v>11</v>
      </c>
      <c r="I170" s="6" t="s">
        <v>16</v>
      </c>
      <c r="J170" s="6" t="s">
        <v>17</v>
      </c>
      <c r="K170" s="7" t="s">
        <v>12</v>
      </c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>
        <f t="shared" si="24"/>
        <v>0</v>
      </c>
    </row>
    <row r="171" spans="1:23" ht="51.75" x14ac:dyDescent="0.25">
      <c r="A171" s="51">
        <v>30</v>
      </c>
      <c r="B171" s="52" t="s">
        <v>277</v>
      </c>
      <c r="C171" s="52" t="s">
        <v>278</v>
      </c>
      <c r="D171" s="53" t="s">
        <v>217</v>
      </c>
      <c r="E171" s="5">
        <v>39800</v>
      </c>
      <c r="F171" s="44">
        <v>6</v>
      </c>
      <c r="G171" s="26">
        <f t="shared" si="21"/>
        <v>238800</v>
      </c>
      <c r="H171" s="5" t="s">
        <v>11</v>
      </c>
      <c r="I171" s="6" t="s">
        <v>16</v>
      </c>
      <c r="J171" s="6" t="s">
        <v>17</v>
      </c>
      <c r="K171" s="7" t="s">
        <v>12</v>
      </c>
      <c r="L171" s="12"/>
      <c r="M171" s="12"/>
      <c r="N171" s="12"/>
      <c r="O171" s="12"/>
      <c r="P171" s="12"/>
      <c r="Q171" s="12"/>
      <c r="R171" s="12"/>
      <c r="S171" s="12"/>
      <c r="T171" s="60">
        <v>39750</v>
      </c>
      <c r="U171" s="12">
        <f t="shared" ref="U171:U176" si="25">F171*T171</f>
        <v>238500</v>
      </c>
      <c r="V171" s="12">
        <v>39750</v>
      </c>
      <c r="W171" s="12">
        <f t="shared" si="24"/>
        <v>238500</v>
      </c>
    </row>
    <row r="172" spans="1:23" ht="51.75" x14ac:dyDescent="0.25">
      <c r="A172" s="51">
        <v>31</v>
      </c>
      <c r="B172" s="52" t="s">
        <v>279</v>
      </c>
      <c r="C172" s="52" t="s">
        <v>280</v>
      </c>
      <c r="D172" s="53" t="s">
        <v>281</v>
      </c>
      <c r="E172" s="5">
        <v>2600</v>
      </c>
      <c r="F172" s="44">
        <v>2</v>
      </c>
      <c r="G172" s="26">
        <f t="shared" si="21"/>
        <v>5200</v>
      </c>
      <c r="H172" s="5" t="s">
        <v>11</v>
      </c>
      <c r="I172" s="6" t="s">
        <v>16</v>
      </c>
      <c r="J172" s="6" t="s">
        <v>17</v>
      </c>
      <c r="K172" s="7" t="s">
        <v>12</v>
      </c>
      <c r="L172" s="12"/>
      <c r="M172" s="12"/>
      <c r="N172" s="12"/>
      <c r="O172" s="12"/>
      <c r="P172" s="12"/>
      <c r="Q172" s="12"/>
      <c r="R172" s="12"/>
      <c r="S172" s="12"/>
      <c r="T172" s="60">
        <v>2550</v>
      </c>
      <c r="U172" s="12">
        <f t="shared" si="25"/>
        <v>5100</v>
      </c>
      <c r="V172" s="12">
        <v>2550</v>
      </c>
      <c r="W172" s="12">
        <f t="shared" si="24"/>
        <v>5100</v>
      </c>
    </row>
    <row r="173" spans="1:23" ht="51.75" x14ac:dyDescent="0.25">
      <c r="A173" s="51">
        <v>32</v>
      </c>
      <c r="B173" s="52" t="s">
        <v>282</v>
      </c>
      <c r="C173" s="52" t="s">
        <v>282</v>
      </c>
      <c r="D173" s="53" t="s">
        <v>214</v>
      </c>
      <c r="E173" s="5">
        <v>2600</v>
      </c>
      <c r="F173" s="44">
        <v>2</v>
      </c>
      <c r="G173" s="26">
        <f t="shared" si="21"/>
        <v>5200</v>
      </c>
      <c r="H173" s="5" t="s">
        <v>11</v>
      </c>
      <c r="I173" s="6" t="s">
        <v>16</v>
      </c>
      <c r="J173" s="6" t="s">
        <v>17</v>
      </c>
      <c r="K173" s="7" t="s">
        <v>12</v>
      </c>
      <c r="L173" s="12"/>
      <c r="M173" s="12"/>
      <c r="N173" s="12"/>
      <c r="O173" s="12"/>
      <c r="P173" s="12"/>
      <c r="Q173" s="12"/>
      <c r="R173" s="12"/>
      <c r="S173" s="12"/>
      <c r="T173" s="60">
        <v>2550</v>
      </c>
      <c r="U173" s="12">
        <f t="shared" si="25"/>
        <v>5100</v>
      </c>
      <c r="V173" s="12">
        <v>2550</v>
      </c>
      <c r="W173" s="12">
        <f t="shared" si="24"/>
        <v>5100</v>
      </c>
    </row>
    <row r="174" spans="1:23" ht="51.75" x14ac:dyDescent="0.25">
      <c r="A174" s="51">
        <v>33</v>
      </c>
      <c r="B174" s="52" t="s">
        <v>283</v>
      </c>
      <c r="C174" s="52" t="s">
        <v>283</v>
      </c>
      <c r="D174" s="53" t="s">
        <v>284</v>
      </c>
      <c r="E174" s="5">
        <v>3250</v>
      </c>
      <c r="F174" s="44">
        <v>7</v>
      </c>
      <c r="G174" s="26">
        <f t="shared" si="21"/>
        <v>22750</v>
      </c>
      <c r="H174" s="5" t="s">
        <v>11</v>
      </c>
      <c r="I174" s="6" t="s">
        <v>16</v>
      </c>
      <c r="J174" s="6" t="s">
        <v>17</v>
      </c>
      <c r="K174" s="7" t="s">
        <v>12</v>
      </c>
      <c r="L174" s="12"/>
      <c r="M174" s="12"/>
      <c r="N174" s="12"/>
      <c r="O174" s="12"/>
      <c r="P174" s="12"/>
      <c r="Q174" s="12"/>
      <c r="R174" s="12"/>
      <c r="S174" s="12"/>
      <c r="T174" s="60">
        <v>3210</v>
      </c>
      <c r="U174" s="12">
        <f t="shared" si="25"/>
        <v>22470</v>
      </c>
      <c r="V174" s="12">
        <v>3210</v>
      </c>
      <c r="W174" s="12">
        <f t="shared" si="24"/>
        <v>22470</v>
      </c>
    </row>
    <row r="175" spans="1:23" ht="51.75" x14ac:dyDescent="0.25">
      <c r="A175" s="51">
        <v>34</v>
      </c>
      <c r="B175" s="52" t="s">
        <v>285</v>
      </c>
      <c r="C175" s="6" t="s">
        <v>286</v>
      </c>
      <c r="D175" s="53" t="s">
        <v>217</v>
      </c>
      <c r="E175" s="5">
        <v>28200</v>
      </c>
      <c r="F175" s="44">
        <v>0.25</v>
      </c>
      <c r="G175" s="26">
        <f t="shared" si="21"/>
        <v>7050</v>
      </c>
      <c r="H175" s="5" t="s">
        <v>11</v>
      </c>
      <c r="I175" s="6" t="s">
        <v>16</v>
      </c>
      <c r="J175" s="6" t="s">
        <v>17</v>
      </c>
      <c r="K175" s="7" t="s">
        <v>12</v>
      </c>
      <c r="L175" s="12"/>
      <c r="M175" s="12"/>
      <c r="N175" s="12"/>
      <c r="O175" s="12"/>
      <c r="P175" s="12"/>
      <c r="Q175" s="12"/>
      <c r="R175" s="12"/>
      <c r="S175" s="12"/>
      <c r="T175" s="60">
        <v>28190</v>
      </c>
      <c r="U175" s="12">
        <f t="shared" si="25"/>
        <v>7047.5</v>
      </c>
      <c r="V175" s="12">
        <v>28190</v>
      </c>
      <c r="W175" s="12">
        <f t="shared" si="24"/>
        <v>7047.5</v>
      </c>
    </row>
    <row r="176" spans="1:23" ht="51.75" x14ac:dyDescent="0.25">
      <c r="A176" s="51">
        <v>35</v>
      </c>
      <c r="B176" s="52" t="s">
        <v>287</v>
      </c>
      <c r="C176" s="52" t="s">
        <v>288</v>
      </c>
      <c r="D176" s="53" t="s">
        <v>217</v>
      </c>
      <c r="E176" s="5">
        <v>52000</v>
      </c>
      <c r="F176" s="44">
        <v>4</v>
      </c>
      <c r="G176" s="26">
        <f t="shared" si="21"/>
        <v>208000</v>
      </c>
      <c r="H176" s="5" t="s">
        <v>11</v>
      </c>
      <c r="I176" s="6" t="s">
        <v>16</v>
      </c>
      <c r="J176" s="6" t="s">
        <v>17</v>
      </c>
      <c r="K176" s="7" t="s">
        <v>12</v>
      </c>
      <c r="L176" s="12"/>
      <c r="M176" s="12"/>
      <c r="N176" s="12"/>
      <c r="O176" s="12"/>
      <c r="P176" s="12"/>
      <c r="Q176" s="12"/>
      <c r="R176" s="12"/>
      <c r="S176" s="12"/>
      <c r="T176" s="60">
        <v>51800</v>
      </c>
      <c r="U176" s="12">
        <f t="shared" si="25"/>
        <v>207200</v>
      </c>
      <c r="V176" s="12">
        <v>51800</v>
      </c>
      <c r="W176" s="12">
        <f t="shared" si="24"/>
        <v>207200</v>
      </c>
    </row>
    <row r="177" spans="1:23" ht="51.75" x14ac:dyDescent="0.25">
      <c r="A177" s="51">
        <v>36</v>
      </c>
      <c r="B177" s="52" t="s">
        <v>289</v>
      </c>
      <c r="C177" s="52" t="s">
        <v>290</v>
      </c>
      <c r="D177" s="53" t="s">
        <v>217</v>
      </c>
      <c r="E177" s="5">
        <v>45690.15</v>
      </c>
      <c r="F177" s="44">
        <v>0.5</v>
      </c>
      <c r="G177" s="26">
        <f t="shared" si="21"/>
        <v>22845.075000000001</v>
      </c>
      <c r="H177" s="5" t="s">
        <v>11</v>
      </c>
      <c r="I177" s="6" t="s">
        <v>16</v>
      </c>
      <c r="J177" s="6" t="s">
        <v>17</v>
      </c>
      <c r="K177" s="7" t="s">
        <v>12</v>
      </c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>
        <f t="shared" si="24"/>
        <v>0</v>
      </c>
    </row>
    <row r="178" spans="1:23" ht="51.75" x14ac:dyDescent="0.25">
      <c r="A178" s="51">
        <v>37</v>
      </c>
      <c r="B178" s="52" t="s">
        <v>291</v>
      </c>
      <c r="C178" s="5" t="s">
        <v>292</v>
      </c>
      <c r="D178" s="51" t="s">
        <v>293</v>
      </c>
      <c r="E178" s="5">
        <v>44615.839999999997</v>
      </c>
      <c r="F178" s="44">
        <v>0.5</v>
      </c>
      <c r="G178" s="26">
        <f t="shared" si="21"/>
        <v>22307.919999999998</v>
      </c>
      <c r="H178" s="5" t="s">
        <v>11</v>
      </c>
      <c r="I178" s="6" t="s">
        <v>16</v>
      </c>
      <c r="J178" s="6" t="s">
        <v>17</v>
      </c>
      <c r="K178" s="7" t="s">
        <v>12</v>
      </c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>
        <f t="shared" si="24"/>
        <v>0</v>
      </c>
    </row>
    <row r="179" spans="1:23" ht="51.75" x14ac:dyDescent="0.25">
      <c r="A179" s="51">
        <v>38</v>
      </c>
      <c r="B179" s="52" t="s">
        <v>294</v>
      </c>
      <c r="C179" s="5" t="s">
        <v>295</v>
      </c>
      <c r="D179" s="51" t="s">
        <v>293</v>
      </c>
      <c r="E179" s="5">
        <v>44450.03</v>
      </c>
      <c r="F179" s="44">
        <v>0.5</v>
      </c>
      <c r="G179" s="26">
        <f t="shared" si="21"/>
        <v>22225.014999999999</v>
      </c>
      <c r="H179" s="5" t="s">
        <v>11</v>
      </c>
      <c r="I179" s="6" t="s">
        <v>16</v>
      </c>
      <c r="J179" s="6" t="s">
        <v>17</v>
      </c>
      <c r="K179" s="7" t="s">
        <v>12</v>
      </c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>
        <f t="shared" si="24"/>
        <v>0</v>
      </c>
    </row>
    <row r="180" spans="1:23" ht="27.75" customHeight="1" x14ac:dyDescent="0.25">
      <c r="A180" s="12"/>
      <c r="B180" s="14" t="s">
        <v>296</v>
      </c>
      <c r="C180" s="12"/>
      <c r="D180" s="12"/>
      <c r="E180" s="12"/>
      <c r="F180" s="13"/>
      <c r="G180" s="49">
        <f>SUM(G142:G179)</f>
        <v>1535063.0099999998</v>
      </c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ht="18.75" x14ac:dyDescent="0.3">
      <c r="A181" s="64" t="s">
        <v>297</v>
      </c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ht="51.75" x14ac:dyDescent="0.25">
      <c r="A182" s="43">
        <v>1</v>
      </c>
      <c r="B182" s="52" t="s">
        <v>298</v>
      </c>
      <c r="C182" s="52" t="s">
        <v>299</v>
      </c>
      <c r="D182" s="44" t="s">
        <v>214</v>
      </c>
      <c r="E182" s="5">
        <v>3800</v>
      </c>
      <c r="F182" s="44">
        <v>10</v>
      </c>
      <c r="G182" s="4">
        <f>E182*F182</f>
        <v>38000</v>
      </c>
      <c r="H182" s="5" t="s">
        <v>11</v>
      </c>
      <c r="I182" s="6" t="s">
        <v>16</v>
      </c>
      <c r="J182" s="6" t="s">
        <v>17</v>
      </c>
      <c r="K182" s="7" t="s">
        <v>12</v>
      </c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>
        <f t="shared" si="24"/>
        <v>0</v>
      </c>
    </row>
    <row r="183" spans="1:23" ht="51.75" x14ac:dyDescent="0.25">
      <c r="A183" s="43">
        <v>2</v>
      </c>
      <c r="B183" s="52" t="s">
        <v>300</v>
      </c>
      <c r="C183" s="52" t="s">
        <v>301</v>
      </c>
      <c r="D183" s="44" t="s">
        <v>18</v>
      </c>
      <c r="E183" s="5">
        <v>3600</v>
      </c>
      <c r="F183" s="44">
        <v>5</v>
      </c>
      <c r="G183" s="26">
        <f t="shared" ref="G183:G193" si="26">E183*F183</f>
        <v>18000</v>
      </c>
      <c r="H183" s="5" t="s">
        <v>11</v>
      </c>
      <c r="I183" s="6" t="s">
        <v>16</v>
      </c>
      <c r="J183" s="6" t="s">
        <v>17</v>
      </c>
      <c r="K183" s="7" t="s">
        <v>12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>
        <f t="shared" si="24"/>
        <v>0</v>
      </c>
    </row>
    <row r="184" spans="1:23" ht="51.75" x14ac:dyDescent="0.25">
      <c r="A184" s="43">
        <v>3</v>
      </c>
      <c r="B184" s="54" t="s">
        <v>302</v>
      </c>
      <c r="C184" s="6" t="s">
        <v>303</v>
      </c>
      <c r="D184" s="19" t="s">
        <v>281</v>
      </c>
      <c r="E184" s="5">
        <v>44500</v>
      </c>
      <c r="F184" s="44">
        <v>15</v>
      </c>
      <c r="G184" s="26">
        <f t="shared" si="26"/>
        <v>667500</v>
      </c>
      <c r="H184" s="5" t="s">
        <v>11</v>
      </c>
      <c r="I184" s="6" t="s">
        <v>16</v>
      </c>
      <c r="J184" s="6" t="s">
        <v>17</v>
      </c>
      <c r="K184" s="7" t="s">
        <v>12</v>
      </c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>
        <f t="shared" si="24"/>
        <v>0</v>
      </c>
    </row>
    <row r="185" spans="1:23" ht="51.75" x14ac:dyDescent="0.25">
      <c r="A185" s="43">
        <v>4</v>
      </c>
      <c r="B185" s="54" t="s">
        <v>304</v>
      </c>
      <c r="C185" s="6" t="s">
        <v>305</v>
      </c>
      <c r="D185" s="19" t="s">
        <v>281</v>
      </c>
      <c r="E185" s="55">
        <v>44500</v>
      </c>
      <c r="F185" s="44">
        <v>30</v>
      </c>
      <c r="G185" s="26">
        <f t="shared" si="26"/>
        <v>1335000</v>
      </c>
      <c r="H185" s="5" t="s">
        <v>11</v>
      </c>
      <c r="I185" s="6" t="s">
        <v>16</v>
      </c>
      <c r="J185" s="6" t="s">
        <v>17</v>
      </c>
      <c r="K185" s="7" t="s">
        <v>12</v>
      </c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>
        <f t="shared" si="24"/>
        <v>0</v>
      </c>
    </row>
    <row r="186" spans="1:23" ht="51.75" x14ac:dyDescent="0.25">
      <c r="A186" s="43">
        <v>5</v>
      </c>
      <c r="B186" s="54" t="s">
        <v>306</v>
      </c>
      <c r="C186" s="6" t="s">
        <v>307</v>
      </c>
      <c r="D186" s="19" t="s">
        <v>308</v>
      </c>
      <c r="E186" s="55">
        <v>45100</v>
      </c>
      <c r="F186" s="44">
        <v>2</v>
      </c>
      <c r="G186" s="26">
        <f t="shared" si="26"/>
        <v>90200</v>
      </c>
      <c r="H186" s="5" t="s">
        <v>11</v>
      </c>
      <c r="I186" s="6" t="s">
        <v>16</v>
      </c>
      <c r="J186" s="6" t="s">
        <v>17</v>
      </c>
      <c r="K186" s="7" t="s">
        <v>12</v>
      </c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>
        <f t="shared" si="24"/>
        <v>0</v>
      </c>
    </row>
    <row r="187" spans="1:23" ht="51.75" x14ac:dyDescent="0.25">
      <c r="A187" s="43">
        <v>6</v>
      </c>
      <c r="B187" s="54" t="s">
        <v>309</v>
      </c>
      <c r="C187" s="54" t="s">
        <v>310</v>
      </c>
      <c r="D187" s="19" t="s">
        <v>308</v>
      </c>
      <c r="E187" s="55">
        <v>29100</v>
      </c>
      <c r="F187" s="44">
        <v>2</v>
      </c>
      <c r="G187" s="26">
        <f t="shared" si="26"/>
        <v>58200</v>
      </c>
      <c r="H187" s="5" t="s">
        <v>11</v>
      </c>
      <c r="I187" s="6" t="s">
        <v>16</v>
      </c>
      <c r="J187" s="6" t="s">
        <v>17</v>
      </c>
      <c r="K187" s="7" t="s">
        <v>12</v>
      </c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>
        <f t="shared" si="24"/>
        <v>0</v>
      </c>
    </row>
    <row r="188" spans="1:23" ht="51.75" x14ac:dyDescent="0.25">
      <c r="A188" s="43">
        <v>7</v>
      </c>
      <c r="B188" s="54" t="s">
        <v>311</v>
      </c>
      <c r="C188" s="6" t="s">
        <v>312</v>
      </c>
      <c r="D188" s="19" t="s">
        <v>281</v>
      </c>
      <c r="E188" s="55">
        <v>116700</v>
      </c>
      <c r="F188" s="44">
        <v>4</v>
      </c>
      <c r="G188" s="26">
        <f t="shared" si="26"/>
        <v>466800</v>
      </c>
      <c r="H188" s="5" t="s">
        <v>11</v>
      </c>
      <c r="I188" s="6" t="s">
        <v>16</v>
      </c>
      <c r="J188" s="6" t="s">
        <v>17</v>
      </c>
      <c r="K188" s="7" t="s">
        <v>12</v>
      </c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>
        <f t="shared" si="24"/>
        <v>0</v>
      </c>
    </row>
    <row r="189" spans="1:23" ht="51.75" x14ac:dyDescent="0.25">
      <c r="A189" s="43">
        <v>8</v>
      </c>
      <c r="B189" s="54" t="s">
        <v>313</v>
      </c>
      <c r="C189" s="54" t="s">
        <v>314</v>
      </c>
      <c r="D189" s="19" t="s">
        <v>308</v>
      </c>
      <c r="E189" s="55">
        <v>33800</v>
      </c>
      <c r="F189" s="44">
        <v>1</v>
      </c>
      <c r="G189" s="26">
        <f t="shared" si="26"/>
        <v>33800</v>
      </c>
      <c r="H189" s="5" t="s">
        <v>11</v>
      </c>
      <c r="I189" s="6" t="s">
        <v>16</v>
      </c>
      <c r="J189" s="6" t="s">
        <v>17</v>
      </c>
      <c r="K189" s="7" t="s">
        <v>12</v>
      </c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>
        <f t="shared" si="24"/>
        <v>0</v>
      </c>
    </row>
    <row r="190" spans="1:23" ht="51.75" x14ac:dyDescent="0.25">
      <c r="A190" s="43">
        <v>9</v>
      </c>
      <c r="B190" s="54" t="s">
        <v>315</v>
      </c>
      <c r="C190" s="54" t="s">
        <v>316</v>
      </c>
      <c r="D190" s="19" t="s">
        <v>308</v>
      </c>
      <c r="E190" s="55">
        <v>27300</v>
      </c>
      <c r="F190" s="44">
        <v>2</v>
      </c>
      <c r="G190" s="26">
        <f t="shared" si="26"/>
        <v>54600</v>
      </c>
      <c r="H190" s="5" t="s">
        <v>11</v>
      </c>
      <c r="I190" s="6" t="s">
        <v>16</v>
      </c>
      <c r="J190" s="6" t="s">
        <v>17</v>
      </c>
      <c r="K190" s="7" t="s">
        <v>12</v>
      </c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>
        <f t="shared" si="24"/>
        <v>0</v>
      </c>
    </row>
    <row r="191" spans="1:23" ht="51.75" x14ac:dyDescent="0.25">
      <c r="A191" s="43">
        <v>10</v>
      </c>
      <c r="B191" s="54" t="s">
        <v>317</v>
      </c>
      <c r="C191" s="54" t="s">
        <v>318</v>
      </c>
      <c r="D191" s="19" t="s">
        <v>308</v>
      </c>
      <c r="E191" s="55">
        <v>10300</v>
      </c>
      <c r="F191" s="44">
        <v>8</v>
      </c>
      <c r="G191" s="26">
        <f t="shared" si="26"/>
        <v>82400</v>
      </c>
      <c r="H191" s="5" t="s">
        <v>11</v>
      </c>
      <c r="I191" s="6" t="s">
        <v>16</v>
      </c>
      <c r="J191" s="6" t="s">
        <v>17</v>
      </c>
      <c r="K191" s="7" t="s">
        <v>12</v>
      </c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>
        <f t="shared" si="24"/>
        <v>0</v>
      </c>
    </row>
    <row r="192" spans="1:23" ht="51.75" x14ac:dyDescent="0.25">
      <c r="A192" s="43">
        <v>11</v>
      </c>
      <c r="B192" s="54" t="s">
        <v>319</v>
      </c>
      <c r="C192" s="54" t="s">
        <v>320</v>
      </c>
      <c r="D192" s="19" t="s">
        <v>308</v>
      </c>
      <c r="E192" s="55">
        <v>30600</v>
      </c>
      <c r="F192" s="44">
        <v>2</v>
      </c>
      <c r="G192" s="26">
        <f t="shared" si="26"/>
        <v>61200</v>
      </c>
      <c r="H192" s="5" t="s">
        <v>11</v>
      </c>
      <c r="I192" s="6" t="s">
        <v>16</v>
      </c>
      <c r="J192" s="6" t="s">
        <v>17</v>
      </c>
      <c r="K192" s="7" t="s">
        <v>12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>
        <f t="shared" si="24"/>
        <v>0</v>
      </c>
    </row>
    <row r="193" spans="1:23" ht="140.25" x14ac:dyDescent="0.25">
      <c r="A193" s="43">
        <v>12</v>
      </c>
      <c r="B193" s="52" t="s">
        <v>321</v>
      </c>
      <c r="C193" s="6" t="s">
        <v>322</v>
      </c>
      <c r="D193" s="44" t="s">
        <v>25</v>
      </c>
      <c r="E193" s="55">
        <v>161028</v>
      </c>
      <c r="F193" s="44">
        <v>20</v>
      </c>
      <c r="G193" s="26">
        <f t="shared" si="26"/>
        <v>3220560</v>
      </c>
      <c r="H193" s="5" t="s">
        <v>11</v>
      </c>
      <c r="I193" s="6" t="s">
        <v>16</v>
      </c>
      <c r="J193" s="6" t="s">
        <v>17</v>
      </c>
      <c r="K193" s="7" t="s">
        <v>12</v>
      </c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>
        <f t="shared" si="24"/>
        <v>0</v>
      </c>
    </row>
    <row r="194" spans="1:23" ht="22.5" customHeight="1" x14ac:dyDescent="0.25">
      <c r="A194" s="12"/>
      <c r="B194" s="14" t="s">
        <v>15</v>
      </c>
      <c r="C194" s="12"/>
      <c r="D194" s="12"/>
      <c r="E194" s="12"/>
      <c r="F194" s="13"/>
      <c r="G194" s="49">
        <f>SUM(G182:G193)</f>
        <v>6126260</v>
      </c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ht="36" customHeight="1" x14ac:dyDescent="0.3">
      <c r="A195" s="12"/>
      <c r="B195" s="14" t="s">
        <v>323</v>
      </c>
      <c r="C195" s="12"/>
      <c r="D195" s="12"/>
      <c r="E195" s="12"/>
      <c r="F195" s="13"/>
      <c r="G195" s="56">
        <f>G180+G194</f>
        <v>7661323.0099999998</v>
      </c>
      <c r="H195" s="12"/>
      <c r="I195" s="12"/>
      <c r="J195" s="12"/>
      <c r="K195" s="12"/>
      <c r="L195" s="12"/>
      <c r="M195" s="12">
        <f>M117+M118+M119+M120</f>
        <v>434800</v>
      </c>
      <c r="N195" s="12"/>
      <c r="O195" s="12">
        <f>O92+O93+O94+O95+O96+O97+O98+O99</f>
        <v>7651200</v>
      </c>
      <c r="P195" s="12"/>
      <c r="Q195" s="12">
        <f>Q32+Q34+Q35+Q36</f>
        <v>2121000</v>
      </c>
      <c r="R195" s="12"/>
      <c r="S195" s="12">
        <f>S60+S61+S62+S63+S64+S65+S66+S67+S68+S69+S70+S71+S72+S73+S74+S75+S76+S77+S78+S79+S80+S81+S82+S83+S84+S85+S86+S87+S88+S89</f>
        <v>29393930</v>
      </c>
      <c r="T195" s="12"/>
      <c r="U195" s="12">
        <f>SUM(U10:U194)</f>
        <v>29118377.5</v>
      </c>
      <c r="V195" s="12"/>
      <c r="W195" s="12">
        <f>SUM(W10:W194)</f>
        <v>68719307.5</v>
      </c>
    </row>
    <row r="196" spans="1:23" x14ac:dyDescent="0.25">
      <c r="G196" s="4">
        <f>G14+G37+G42+G50+G58+G90+G100+G112+G121+G131+G139+G180+G194</f>
        <v>81739665.010000005</v>
      </c>
      <c r="M196" s="1">
        <v>434800</v>
      </c>
      <c r="O196" s="1">
        <v>7651200</v>
      </c>
      <c r="Q196" s="1">
        <v>2121000</v>
      </c>
      <c r="S196" s="1">
        <v>29393930</v>
      </c>
      <c r="U196" s="1">
        <v>29118378</v>
      </c>
      <c r="W196" s="1">
        <f>M195+O195+Q195+S195+U195</f>
        <v>68719307.5</v>
      </c>
    </row>
    <row r="197" spans="1:23" ht="16.5" x14ac:dyDescent="0.25">
      <c r="B197" s="89" t="s">
        <v>334</v>
      </c>
      <c r="C197" s="89" t="s">
        <v>337</v>
      </c>
      <c r="G197" s="4">
        <f>G140+G195</f>
        <v>81739665.010000005</v>
      </c>
      <c r="W197" s="1">
        <f>W195-W196</f>
        <v>0</v>
      </c>
    </row>
    <row r="198" spans="1:23" ht="16.5" x14ac:dyDescent="0.25">
      <c r="B198" s="89"/>
      <c r="C198" s="59"/>
      <c r="W198" s="4"/>
    </row>
    <row r="199" spans="1:23" ht="16.5" x14ac:dyDescent="0.25">
      <c r="B199" s="89" t="s">
        <v>335</v>
      </c>
      <c r="C199" s="58"/>
    </row>
    <row r="200" spans="1:23" ht="16.5" x14ac:dyDescent="0.25">
      <c r="B200" s="90"/>
    </row>
    <row r="201" spans="1:23" ht="16.5" x14ac:dyDescent="0.25">
      <c r="B201" s="89" t="s">
        <v>338</v>
      </c>
    </row>
    <row r="202" spans="1:23" ht="16.5" x14ac:dyDescent="0.25">
      <c r="B202" s="89" t="s">
        <v>339</v>
      </c>
    </row>
    <row r="203" spans="1:23" ht="16.5" x14ac:dyDescent="0.25">
      <c r="B203" s="91" t="s">
        <v>340</v>
      </c>
    </row>
    <row r="204" spans="1:23" ht="16.5" x14ac:dyDescent="0.25">
      <c r="B204" s="91" t="s">
        <v>341</v>
      </c>
    </row>
    <row r="205" spans="1:23" ht="17.25" thickBot="1" x14ac:dyDescent="0.3">
      <c r="B205" s="91"/>
    </row>
    <row r="206" spans="1:23" ht="16.5" x14ac:dyDescent="0.25">
      <c r="B206" s="92" t="s">
        <v>336</v>
      </c>
    </row>
    <row r="207" spans="1:23" ht="16.5" x14ac:dyDescent="0.25">
      <c r="B207" s="89" t="s">
        <v>342</v>
      </c>
    </row>
    <row r="208" spans="1:23" ht="16.5" x14ac:dyDescent="0.25">
      <c r="B208" s="89"/>
    </row>
  </sheetData>
  <sortState ref="C3:G12">
    <sortCondition ref="C3"/>
  </sortState>
  <mergeCells count="31">
    <mergeCell ref="A122:K122"/>
    <mergeCell ref="A132:K132"/>
    <mergeCell ref="A141:K141"/>
    <mergeCell ref="A181:K181"/>
    <mergeCell ref="A51:K51"/>
    <mergeCell ref="A59:K59"/>
    <mergeCell ref="A91:K91"/>
    <mergeCell ref="A101:K101"/>
    <mergeCell ref="A113:K113"/>
    <mergeCell ref="A4:K5"/>
    <mergeCell ref="A15:K15"/>
    <mergeCell ref="A38:K38"/>
    <mergeCell ref="A43:K43"/>
    <mergeCell ref="A8:K8"/>
    <mergeCell ref="J6:J7"/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V6:W7"/>
    <mergeCell ref="T6:U7"/>
    <mergeCell ref="L6:M7"/>
    <mergeCell ref="N6:O7"/>
    <mergeCell ref="P6:Q7"/>
    <mergeCell ref="R6:S7"/>
  </mergeCells>
  <pageMargins left="0.27559055118110237" right="0.19685039370078741" top="0.31496062992125984" bottom="0.19685039370078741" header="0.31496062992125984" footer="0.19685039370078741"/>
  <pageSetup paperSize="9" scale="4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2022-04-06T12:31:17Z</dcterms:modified>
</cp:coreProperties>
</file>