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 tabRatio="538"/>
  </bookViews>
  <sheets>
    <sheet name="Повтор реагентов и ИМН" sheetId="2" r:id="rId1"/>
  </sheets>
  <calcPr calcId="162913" refMode="R1C1"/>
</workbook>
</file>

<file path=xl/calcChain.xml><?xml version="1.0" encoding="utf-8"?>
<calcChain xmlns="http://schemas.openxmlformats.org/spreadsheetml/2006/main">
  <c r="Q28" i="2" l="1"/>
  <c r="O13" i="2" l="1"/>
  <c r="O12" i="2"/>
  <c r="O11" i="2"/>
  <c r="O10" i="2"/>
  <c r="M28" i="2"/>
  <c r="K27" i="2"/>
  <c r="K26" i="2"/>
  <c r="K25" i="2"/>
  <c r="K24" i="2"/>
  <c r="K23" i="2"/>
  <c r="K22" i="2"/>
  <c r="K21" i="2"/>
  <c r="K20" i="2"/>
  <c r="O28" i="2" l="1"/>
  <c r="K28" i="2"/>
  <c r="Q29" i="2" s="1"/>
  <c r="G27" i="2" l="1"/>
  <c r="G26" i="2"/>
  <c r="G25" i="2"/>
  <c r="G24" i="2"/>
  <c r="G23" i="2"/>
  <c r="G22" i="2"/>
  <c r="G21" i="2"/>
  <c r="G20" i="2"/>
  <c r="G28" i="2" l="1"/>
  <c r="G16" i="2"/>
  <c r="G13" i="2"/>
  <c r="G12" i="2"/>
  <c r="G11" i="2"/>
  <c r="G10" i="2"/>
  <c r="G14" i="2" l="1"/>
  <c r="G17" i="2"/>
  <c r="G29" i="2" l="1"/>
</calcChain>
</file>

<file path=xl/sharedStrings.xml><?xml version="1.0" encoding="utf-8"?>
<sst xmlns="http://schemas.openxmlformats.org/spreadsheetml/2006/main" count="102" uniqueCount="54">
  <si>
    <t>№ лота</t>
  </si>
  <si>
    <t xml:space="preserve">    Международное непатентованное название изделия медицинского назначения</t>
  </si>
  <si>
    <t xml:space="preserve">Полная характеристика (описание) товаров (с указанием формы выпуска и дозировки) </t>
  </si>
  <si>
    <t>Ед.изм.</t>
  </si>
  <si>
    <t>Цена</t>
  </si>
  <si>
    <t>Сумма, выделенная для закупа</t>
  </si>
  <si>
    <t>Место поставки</t>
  </si>
  <si>
    <t>Срок поставки</t>
  </si>
  <si>
    <t>Кол-во</t>
  </si>
  <si>
    <t xml:space="preserve">согласно заключенного договора по заявке заказчика </t>
  </si>
  <si>
    <t>Количество (объем) закупаемых изделий медицинского назначения, суммы, выделенные для закупа по каждому лоту, условия платежа, место поставки ,сроки поставки</t>
  </si>
  <si>
    <t>Итого:</t>
  </si>
  <si>
    <t>ТО, Г.Туркестан ул.Нышанова 18/А</t>
  </si>
  <si>
    <t>шт</t>
  </si>
  <si>
    <t>Клинико - диагностическая лаборатория</t>
  </si>
  <si>
    <t xml:space="preserve">   Заявка  на анализатор  Акросс  2022г     </t>
  </si>
  <si>
    <t>Стандартные эритроциты Акросс для скрининга антителл 820105</t>
  </si>
  <si>
    <t>Раствор низкой ионной силы Across 1*100 мл 830100</t>
  </si>
  <si>
    <t>Гелевая карта для проведения прямой и непрямой   пробы  Кумбса 810215</t>
  </si>
  <si>
    <t>Гелевая карта для проведения прямой и непрямой пробы Кумбса 810213</t>
  </si>
  <si>
    <t>уп</t>
  </si>
  <si>
    <t>фл</t>
  </si>
  <si>
    <t>Заявка  на  2022 годовой     КДЛ</t>
  </si>
  <si>
    <t>Наконечник 100-1000мкл   №1000</t>
  </si>
  <si>
    <t>Всего:</t>
  </si>
  <si>
    <t>Заявка  на  реактив          2022г       (годовой)   КДЛ</t>
  </si>
  <si>
    <t>Руководитель:</t>
  </si>
  <si>
    <t>к документации.</t>
  </si>
  <si>
    <t>Изделия медицинского назначения</t>
  </si>
  <si>
    <t>Стаканчик для ингалятора</t>
  </si>
  <si>
    <t>Шланг воздушный для ингалятора</t>
  </si>
  <si>
    <t>Стетоскоп</t>
  </si>
  <si>
    <t xml:space="preserve">Азопирамовая проба </t>
  </si>
  <si>
    <t>Стаканчик для аппарата Боброва</t>
  </si>
  <si>
    <t>Фонендоскоп</t>
  </si>
  <si>
    <t>Сантиметр</t>
  </si>
  <si>
    <t xml:space="preserve">Стаканчик для ингалятора </t>
  </si>
  <si>
    <t>деревянный акушерский. Предназначен для прослушивания сердцебиения плода у беременных женщин. Стетоскоп акушерский выполнен из твердых пород дерева. Имеет хорошие акустические характеристики.</t>
  </si>
  <si>
    <t>Металический акушерский. Специальный акушерский стетоскоп для выслушивания сердцебиений плода. Форма колокола обеспечивает идеальную акустику. Стетоскоп акушерский произведен из аллюминиевого сплава. Обладает хорошими акустическими свойствами.</t>
  </si>
  <si>
    <t>Сухие компоненты реактива на скрытую кровь на 50мл спиртового раствора для лабораторной диагностики.</t>
  </si>
  <si>
    <t>Стаканчик для аппарата Боброва Редуктор с увлажнителем для кислородного баллона.Флоуметр состоит из регулятор потока кислорода штекер стандарта DIN для прямого подключения -банка увлажнения кислорода с шумопоглощающим рассеивателем</t>
  </si>
  <si>
    <t>SC Medica CS-417Тип. Комплектация: Головка фонендоскопа, включающая стетоскопическую и фонендоскопическую головки -1шт, Оголовье с эластичными оливами-1 пара., Уобразный звукпровод-1шт, Руководство по эксплуотации с гарантийным талоном-1шт</t>
  </si>
  <si>
    <t>сантиметр швейный. Мягкая линейка выполняется из прорезиненной ткани или мягкого пластика. Длина ленты -1,5 м(150см)  щирина -1,5-2 см. Разметка на ней наносится основными делениями с интервалом в 1см и промежуточными в1м. Узкие края сантиметровой полосы оформлены металлическими заклепками.</t>
  </si>
  <si>
    <t>Махмутов Н.Т.</t>
  </si>
  <si>
    <t>Фармацевт-Провизор:</t>
  </si>
  <si>
    <t>Намазбай Г.</t>
  </si>
  <si>
    <t>Сумма</t>
  </si>
  <si>
    <r>
      <t>Наконечник 100-1000мкл   №1000</t>
    </r>
    <r>
      <rPr>
        <sz val="10"/>
        <color rgb="FF01011B"/>
        <rFont val="Times New Roman"/>
        <family val="1"/>
        <charset val="204"/>
      </rPr>
      <t>Наконечники без фильтра Наконечники 1000 мкл без фильтра, стерильные, сертифицированные на отсутствие ДНКаз, РНКаз, эндотоксинов. Объём: 1000 мкл. Материал: полипропилен. Упаковка: 1000 шт. Цвет кодировки: прозрачный. Наконечник полимерный подходит для большинства современных дозаторов марок Biohit, Ленпипет, Finpipette, Gilson, Eppendorf, Socorex. Специальные наконечники для дозаторов предназначены для упрощения процедур разделения и дозирования различных жидкостей и веществ.</t>
    </r>
  </si>
  <si>
    <t>ТОО "ДиАКиТ" 15.04.2022                  вр 10:00</t>
  </si>
  <si>
    <t>ТОО "Фарм Синтез" 14.04.2022      вр 15:00</t>
  </si>
  <si>
    <t>ТОО "Мелиор LTD" 15.04.2022 вр 09:00</t>
  </si>
  <si>
    <t>15.04.2022г.</t>
  </si>
  <si>
    <t>Приложение №3</t>
  </si>
  <si>
    <t>Всего 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</si>
</sst>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1011B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>
      <alignment horizontal="center"/>
    </xf>
    <xf numFmtId="0" fontId="4" fillId="0" borderId="0"/>
  </cellStyleXfs>
  <cellXfs count="63">
    <xf numFmtId="0" fontId="0" fillId="0" borderId="0" xfId="0"/>
    <xf numFmtId="0" fontId="6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wrapText="1"/>
    </xf>
    <xf numFmtId="164" fontId="6" fillId="0" borderId="1" xfId="0" applyNumberFormat="1" applyFont="1" applyBorder="1" applyAlignment="1">
      <alignment wrapText="1"/>
    </xf>
    <xf numFmtId="0" fontId="6" fillId="0" borderId="0" xfId="0" applyFont="1" applyBorder="1"/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0" xfId="0" applyFont="1" applyFill="1"/>
    <xf numFmtId="4" fontId="6" fillId="0" borderId="0" xfId="0" applyNumberFormat="1" applyFont="1"/>
    <xf numFmtId="4" fontId="7" fillId="0" borderId="1" xfId="1" applyNumberFormat="1" applyFont="1" applyFill="1" applyBorder="1" applyAlignment="1">
      <alignment horizontal="center" vertical="center"/>
    </xf>
    <xf numFmtId="0" fontId="6" fillId="0" borderId="1" xfId="0" applyFont="1" applyBorder="1" applyAlignment="1"/>
    <xf numFmtId="0" fontId="2" fillId="0" borderId="1" xfId="0" applyFont="1" applyBorder="1" applyAlignment="1"/>
    <xf numFmtId="4" fontId="2" fillId="3" borderId="1" xfId="0" applyNumberFormat="1" applyFont="1" applyFill="1" applyBorder="1" applyAlignment="1"/>
    <xf numFmtId="4" fontId="6" fillId="0" borderId="1" xfId="0" applyNumberFormat="1" applyFont="1" applyBorder="1"/>
    <xf numFmtId="0" fontId="6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Fill="1" applyBorder="1"/>
    <xf numFmtId="4" fontId="2" fillId="3" borderId="1" xfId="0" applyNumberFormat="1" applyFont="1" applyFill="1" applyBorder="1"/>
    <xf numFmtId="0" fontId="2" fillId="0" borderId="1" xfId="0" applyFont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9" fillId="2" borderId="1" xfId="0" applyFont="1" applyFill="1" applyBorder="1"/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/>
    <xf numFmtId="0" fontId="6" fillId="0" borderId="5" xfId="0" applyFont="1" applyBorder="1" applyAlignment="1"/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4" fontId="6" fillId="0" borderId="4" xfId="0" applyNumberFormat="1" applyFont="1" applyBorder="1" applyAlignment="1"/>
    <xf numFmtId="4" fontId="6" fillId="0" borderId="5" xfId="0" applyNumberFormat="1" applyFont="1" applyBorder="1" applyAlignment="1"/>
    <xf numFmtId="0" fontId="11" fillId="0" borderId="1" xfId="0" applyFont="1" applyBorder="1"/>
    <xf numFmtId="0" fontId="11" fillId="4" borderId="1" xfId="0" applyFont="1" applyFill="1" applyBorder="1"/>
    <xf numFmtId="0" fontId="6" fillId="4" borderId="1" xfId="0" applyFont="1" applyFill="1" applyBorder="1"/>
    <xf numFmtId="4" fontId="2" fillId="4" borderId="1" xfId="0" applyNumberFormat="1" applyFont="1" applyFill="1" applyBorder="1"/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0" fillId="0" borderId="7" xfId="0" applyFont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3" fillId="0" borderId="1" xfId="2" applyNumberFormat="1" applyFont="1" applyFill="1" applyBorder="1" applyAlignment="1" applyProtection="1">
      <alignment horizontal="center" vertical="center" wrapText="1"/>
    </xf>
    <xf numFmtId="0" fontId="5" fillId="0" borderId="1" xfId="3" applyFont="1" applyFill="1" applyBorder="1" applyAlignment="1" applyProtection="1">
      <alignment horizontal="center" vertical="center" wrapText="1" shrinkToFi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0" fillId="2" borderId="1" xfId="0" applyFont="1" applyFill="1" applyBorder="1"/>
  </cellXfs>
  <cellStyles count="4">
    <cellStyle name="Обычный" xfId="0" builtinId="0"/>
    <cellStyle name="Обычный 2" xfId="2"/>
    <cellStyle name="Обычный 2 2" xfId="3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tabSelected="1" topLeftCell="A23" zoomScaleNormal="100" workbookViewId="0">
      <selection activeCell="K29" sqref="K29"/>
    </sheetView>
  </sheetViews>
  <sheetFormatPr defaultRowHeight="12.75" x14ac:dyDescent="0.2"/>
  <cols>
    <col min="1" max="1" width="9.140625" style="1"/>
    <col min="2" max="2" width="26.85546875" style="11" customWidth="1"/>
    <col min="3" max="3" width="64.28515625" style="1" customWidth="1"/>
    <col min="4" max="4" width="14" style="1" customWidth="1"/>
    <col min="5" max="5" width="15.5703125" style="1" customWidth="1"/>
    <col min="6" max="6" width="20.140625" style="12" customWidth="1"/>
    <col min="7" max="7" width="18" style="13" customWidth="1"/>
    <col min="8" max="8" width="15.140625" style="1" customWidth="1"/>
    <col min="9" max="9" width="15.42578125" style="1" customWidth="1"/>
    <col min="10" max="10" width="9.140625" style="1"/>
    <col min="11" max="11" width="11.28515625" style="1" bestFit="1" customWidth="1"/>
    <col min="12" max="14" width="9.140625" style="1"/>
    <col min="15" max="15" width="11.42578125" style="1" customWidth="1"/>
    <col min="16" max="16384" width="9.140625" style="1"/>
  </cols>
  <sheetData>
    <row r="1" spans="1:17" x14ac:dyDescent="0.2">
      <c r="H1" s="1" t="s">
        <v>52</v>
      </c>
    </row>
    <row r="2" spans="1:17" x14ac:dyDescent="0.2">
      <c r="H2" s="1" t="s">
        <v>27</v>
      </c>
    </row>
    <row r="3" spans="1:17" ht="23.25" customHeight="1" x14ac:dyDescent="0.2">
      <c r="B3" s="11" t="s">
        <v>51</v>
      </c>
    </row>
    <row r="4" spans="1:17" ht="31.5" customHeight="1" x14ac:dyDescent="0.2">
      <c r="A4" s="52" t="s">
        <v>10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</row>
    <row r="5" spans="1:17" s="5" customFormat="1" x14ac:dyDescent="0.2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pans="1:17" ht="15.75" customHeight="1" x14ac:dyDescent="0.2">
      <c r="A6" s="54" t="s">
        <v>0</v>
      </c>
      <c r="B6" s="55" t="s">
        <v>1</v>
      </c>
      <c r="C6" s="55" t="s">
        <v>2</v>
      </c>
      <c r="D6" s="55" t="s">
        <v>3</v>
      </c>
      <c r="E6" s="56" t="s">
        <v>4</v>
      </c>
      <c r="F6" s="56" t="s">
        <v>8</v>
      </c>
      <c r="G6" s="56" t="s">
        <v>5</v>
      </c>
      <c r="H6" s="57" t="s">
        <v>6</v>
      </c>
      <c r="I6" s="50" t="s">
        <v>7</v>
      </c>
      <c r="J6" s="58" t="s">
        <v>49</v>
      </c>
      <c r="K6" s="59"/>
      <c r="L6" s="58" t="s">
        <v>48</v>
      </c>
      <c r="M6" s="59"/>
      <c r="N6" s="45" t="s">
        <v>50</v>
      </c>
      <c r="O6" s="46"/>
      <c r="P6" s="40" t="s">
        <v>53</v>
      </c>
      <c r="Q6" s="41"/>
    </row>
    <row r="7" spans="1:17" ht="50.25" customHeight="1" x14ac:dyDescent="0.2">
      <c r="A7" s="54"/>
      <c r="B7" s="55"/>
      <c r="C7" s="55"/>
      <c r="D7" s="55"/>
      <c r="E7" s="56"/>
      <c r="F7" s="56"/>
      <c r="G7" s="56"/>
      <c r="H7" s="57"/>
      <c r="I7" s="50"/>
      <c r="J7" s="60"/>
      <c r="K7" s="61"/>
      <c r="L7" s="60"/>
      <c r="M7" s="61"/>
      <c r="N7" s="47"/>
      <c r="O7" s="48"/>
      <c r="P7" s="42"/>
      <c r="Q7" s="43"/>
    </row>
    <row r="8" spans="1:17" ht="25.5" customHeight="1" x14ac:dyDescent="0.2">
      <c r="A8" s="49" t="s">
        <v>14</v>
      </c>
      <c r="B8" s="49"/>
      <c r="C8" s="49"/>
      <c r="D8" s="49"/>
      <c r="E8" s="49"/>
      <c r="F8" s="49"/>
      <c r="G8" s="49"/>
      <c r="H8" s="49"/>
      <c r="I8" s="49"/>
      <c r="J8" s="8" t="s">
        <v>4</v>
      </c>
      <c r="K8" s="8" t="s">
        <v>46</v>
      </c>
      <c r="L8" s="8" t="s">
        <v>4</v>
      </c>
      <c r="M8" s="8" t="s">
        <v>46</v>
      </c>
      <c r="N8" s="8" t="s">
        <v>4</v>
      </c>
      <c r="O8" s="8" t="s">
        <v>46</v>
      </c>
      <c r="P8" s="8" t="s">
        <v>4</v>
      </c>
      <c r="Q8" s="8" t="s">
        <v>46</v>
      </c>
    </row>
    <row r="9" spans="1:17" ht="25.5" customHeight="1" x14ac:dyDescent="0.25">
      <c r="A9" s="6"/>
      <c r="B9" s="7"/>
      <c r="C9" s="7" t="s">
        <v>15</v>
      </c>
      <c r="D9" s="7"/>
      <c r="E9" s="7"/>
      <c r="F9" s="7"/>
      <c r="G9" s="7"/>
      <c r="H9" s="7"/>
      <c r="I9" s="51"/>
      <c r="J9" s="51"/>
      <c r="K9" s="51"/>
      <c r="L9" s="51"/>
      <c r="M9" s="31"/>
      <c r="N9" s="36"/>
      <c r="O9" s="36"/>
      <c r="P9" s="2"/>
      <c r="Q9" s="2"/>
    </row>
    <row r="10" spans="1:17" ht="126.75" customHeight="1" x14ac:dyDescent="0.25">
      <c r="A10" s="2">
        <v>1</v>
      </c>
      <c r="B10" s="9" t="s">
        <v>16</v>
      </c>
      <c r="C10" s="9" t="s">
        <v>16</v>
      </c>
      <c r="D10" s="10" t="s">
        <v>20</v>
      </c>
      <c r="E10" s="10">
        <v>32184</v>
      </c>
      <c r="F10" s="10">
        <v>24</v>
      </c>
      <c r="G10" s="14">
        <f t="shared" ref="G10:G13" si="0">F10*E10</f>
        <v>772416</v>
      </c>
      <c r="H10" s="3" t="s">
        <v>12</v>
      </c>
      <c r="I10" s="4" t="s">
        <v>9</v>
      </c>
      <c r="J10" s="2"/>
      <c r="K10" s="2"/>
      <c r="L10" s="2"/>
      <c r="M10" s="2"/>
      <c r="N10" s="37">
        <v>32184</v>
      </c>
      <c r="O10" s="37">
        <f>F10*N10</f>
        <v>772416</v>
      </c>
      <c r="P10" s="2">
        <v>32184</v>
      </c>
      <c r="Q10" s="2">
        <v>772416</v>
      </c>
    </row>
    <row r="11" spans="1:17" ht="119.25" customHeight="1" x14ac:dyDescent="0.25">
      <c r="A11" s="2">
        <v>2</v>
      </c>
      <c r="B11" s="9" t="s">
        <v>17</v>
      </c>
      <c r="C11" s="9" t="s">
        <v>17</v>
      </c>
      <c r="D11" s="10" t="s">
        <v>21</v>
      </c>
      <c r="E11" s="10">
        <v>15445</v>
      </c>
      <c r="F11" s="10">
        <v>8</v>
      </c>
      <c r="G11" s="14">
        <f t="shared" si="0"/>
        <v>123560</v>
      </c>
      <c r="H11" s="3" t="s">
        <v>12</v>
      </c>
      <c r="I11" s="4" t="s">
        <v>9</v>
      </c>
      <c r="J11" s="2"/>
      <c r="K11" s="2"/>
      <c r="L11" s="2"/>
      <c r="M11" s="2"/>
      <c r="N11" s="37">
        <v>15445</v>
      </c>
      <c r="O11" s="37">
        <f>F11*N11</f>
        <v>123560</v>
      </c>
      <c r="P11" s="2">
        <v>15445</v>
      </c>
      <c r="Q11" s="2">
        <v>123560</v>
      </c>
    </row>
    <row r="12" spans="1:17" ht="130.5" customHeight="1" x14ac:dyDescent="0.25">
      <c r="A12" s="2">
        <v>3</v>
      </c>
      <c r="B12" s="9" t="s">
        <v>18</v>
      </c>
      <c r="C12" s="9" t="s">
        <v>18</v>
      </c>
      <c r="D12" s="10" t="s">
        <v>20</v>
      </c>
      <c r="E12" s="10">
        <v>77976</v>
      </c>
      <c r="F12" s="10">
        <v>22</v>
      </c>
      <c r="G12" s="14">
        <f t="shared" si="0"/>
        <v>1715472</v>
      </c>
      <c r="H12" s="3" t="s">
        <v>12</v>
      </c>
      <c r="I12" s="4" t="s">
        <v>9</v>
      </c>
      <c r="J12" s="2"/>
      <c r="K12" s="2"/>
      <c r="L12" s="2"/>
      <c r="M12" s="2"/>
      <c r="N12" s="37">
        <v>77976</v>
      </c>
      <c r="O12" s="37">
        <f>F12*N12</f>
        <v>1715472</v>
      </c>
      <c r="P12" s="2">
        <v>77976</v>
      </c>
      <c r="Q12" s="2">
        <v>1715472</v>
      </c>
    </row>
    <row r="13" spans="1:17" ht="84.75" customHeight="1" x14ac:dyDescent="0.25">
      <c r="A13" s="2">
        <v>4</v>
      </c>
      <c r="B13" s="9" t="s">
        <v>19</v>
      </c>
      <c r="C13" s="9" t="s">
        <v>19</v>
      </c>
      <c r="D13" s="10" t="s">
        <v>20</v>
      </c>
      <c r="E13" s="10">
        <v>96300</v>
      </c>
      <c r="F13" s="10">
        <v>1</v>
      </c>
      <c r="G13" s="14">
        <f t="shared" si="0"/>
        <v>96300</v>
      </c>
      <c r="H13" s="3" t="s">
        <v>12</v>
      </c>
      <c r="I13" s="4" t="s">
        <v>9</v>
      </c>
      <c r="J13" s="2"/>
      <c r="K13" s="2"/>
      <c r="L13" s="2"/>
      <c r="M13" s="2"/>
      <c r="N13" s="37">
        <v>96300</v>
      </c>
      <c r="O13" s="37">
        <f>F13*N13</f>
        <v>96300</v>
      </c>
      <c r="P13" s="2">
        <v>96300</v>
      </c>
      <c r="Q13" s="2">
        <v>96300</v>
      </c>
    </row>
    <row r="14" spans="1:17" ht="33.75" customHeight="1" x14ac:dyDescent="0.25">
      <c r="A14" s="15"/>
      <c r="B14" s="16" t="s">
        <v>11</v>
      </c>
      <c r="C14" s="15"/>
      <c r="D14" s="15"/>
      <c r="E14" s="15"/>
      <c r="F14" s="15"/>
      <c r="G14" s="17">
        <f>SUM(G10:G13)</f>
        <v>2707748</v>
      </c>
      <c r="H14" s="15"/>
      <c r="I14" s="15"/>
      <c r="J14" s="2"/>
      <c r="K14" s="2"/>
      <c r="L14" s="2"/>
      <c r="M14" s="2"/>
      <c r="N14" s="36"/>
      <c r="O14" s="62"/>
      <c r="P14" s="2"/>
      <c r="Q14" s="2"/>
    </row>
    <row r="15" spans="1:17" ht="15.75" x14ac:dyDescent="0.25">
      <c r="A15" s="44" t="s">
        <v>22</v>
      </c>
      <c r="B15" s="44"/>
      <c r="C15" s="44"/>
      <c r="D15" s="44"/>
      <c r="E15" s="44"/>
      <c r="F15" s="44"/>
      <c r="G15" s="44"/>
      <c r="H15" s="44"/>
      <c r="I15" s="44"/>
      <c r="J15" s="2"/>
      <c r="K15" s="2"/>
      <c r="L15" s="2"/>
      <c r="M15" s="2"/>
      <c r="N15" s="36"/>
      <c r="O15" s="36"/>
      <c r="P15" s="2"/>
      <c r="Q15" s="2"/>
    </row>
    <row r="16" spans="1:17" ht="102" x14ac:dyDescent="0.25">
      <c r="A16" s="8">
        <v>1</v>
      </c>
      <c r="B16" s="9" t="s">
        <v>23</v>
      </c>
      <c r="C16" s="9" t="s">
        <v>47</v>
      </c>
      <c r="D16" s="10" t="s">
        <v>20</v>
      </c>
      <c r="E16" s="9">
        <v>3800</v>
      </c>
      <c r="F16" s="19">
        <v>5</v>
      </c>
      <c r="G16" s="18">
        <f t="shared" ref="G16" si="1">E16*F16</f>
        <v>19000</v>
      </c>
      <c r="H16" s="3" t="s">
        <v>12</v>
      </c>
      <c r="I16" s="4" t="s">
        <v>9</v>
      </c>
      <c r="J16" s="2"/>
      <c r="K16" s="2"/>
      <c r="L16" s="38">
        <v>3500</v>
      </c>
      <c r="M16" s="38">
        <v>17500</v>
      </c>
      <c r="N16" s="36"/>
      <c r="O16" s="36"/>
      <c r="P16" s="2">
        <v>3500</v>
      </c>
      <c r="Q16" s="2">
        <v>17500</v>
      </c>
    </row>
    <row r="17" spans="1:17" ht="15.75" x14ac:dyDescent="0.25">
      <c r="A17" s="20"/>
      <c r="B17" s="21" t="s">
        <v>24</v>
      </c>
      <c r="C17" s="22"/>
      <c r="D17" s="23"/>
      <c r="E17" s="2"/>
      <c r="F17" s="24"/>
      <c r="G17" s="25">
        <f>SUM(G16:G16)</f>
        <v>19000</v>
      </c>
      <c r="H17" s="2"/>
      <c r="I17" s="2"/>
      <c r="J17" s="2"/>
      <c r="K17" s="2"/>
      <c r="L17" s="2"/>
      <c r="M17" s="2"/>
      <c r="N17" s="36"/>
      <c r="O17" s="36"/>
      <c r="P17" s="2"/>
      <c r="Q17" s="2"/>
    </row>
    <row r="18" spans="1:17" ht="24.75" customHeight="1" x14ac:dyDescent="0.25">
      <c r="A18" s="44" t="s">
        <v>25</v>
      </c>
      <c r="B18" s="44"/>
      <c r="C18" s="44"/>
      <c r="D18" s="44"/>
      <c r="E18" s="44"/>
      <c r="F18" s="44"/>
      <c r="G18" s="44"/>
      <c r="H18" s="44"/>
      <c r="I18" s="44"/>
      <c r="J18" s="2"/>
      <c r="K18" s="2"/>
      <c r="L18" s="2"/>
      <c r="M18" s="2"/>
      <c r="N18" s="36"/>
      <c r="O18" s="36"/>
      <c r="P18" s="2"/>
      <c r="Q18" s="2"/>
    </row>
    <row r="19" spans="1:17" ht="12.75" customHeight="1" x14ac:dyDescent="0.25">
      <c r="A19" s="2"/>
      <c r="B19" s="32" t="s">
        <v>28</v>
      </c>
      <c r="C19" s="33"/>
      <c r="D19" s="33"/>
      <c r="E19" s="33"/>
      <c r="F19" s="33"/>
      <c r="G19" s="33"/>
      <c r="H19" s="34"/>
      <c r="I19" s="34"/>
      <c r="J19" s="34"/>
      <c r="K19" s="34"/>
      <c r="L19" s="34"/>
      <c r="M19" s="35"/>
      <c r="N19" s="36"/>
      <c r="O19" s="36"/>
      <c r="P19" s="2"/>
      <c r="Q19" s="2"/>
    </row>
    <row r="20" spans="1:17" ht="51.75" x14ac:dyDescent="0.25">
      <c r="A20" s="2">
        <v>1</v>
      </c>
      <c r="B20" s="27" t="s">
        <v>29</v>
      </c>
      <c r="C20" s="27" t="s">
        <v>36</v>
      </c>
      <c r="D20" s="2" t="s">
        <v>13</v>
      </c>
      <c r="E20" s="2">
        <v>4800</v>
      </c>
      <c r="F20" s="28">
        <v>60</v>
      </c>
      <c r="G20" s="18">
        <f>E20*F20</f>
        <v>288000</v>
      </c>
      <c r="H20" s="3" t="s">
        <v>12</v>
      </c>
      <c r="I20" s="4" t="s">
        <v>9</v>
      </c>
      <c r="J20" s="38">
        <v>4795</v>
      </c>
      <c r="K20" s="38">
        <f>F20*J20</f>
        <v>287700</v>
      </c>
      <c r="L20" s="2"/>
      <c r="M20" s="2"/>
      <c r="N20" s="36"/>
      <c r="O20" s="36"/>
      <c r="P20" s="2">
        <v>4795</v>
      </c>
      <c r="Q20" s="2">
        <v>287700</v>
      </c>
    </row>
    <row r="21" spans="1:17" ht="51.75" x14ac:dyDescent="0.25">
      <c r="A21" s="2">
        <v>2</v>
      </c>
      <c r="B21" s="27" t="s">
        <v>30</v>
      </c>
      <c r="C21" s="27" t="s">
        <v>30</v>
      </c>
      <c r="D21" s="2" t="s">
        <v>13</v>
      </c>
      <c r="E21" s="2">
        <v>2400</v>
      </c>
      <c r="F21" s="28">
        <v>60</v>
      </c>
      <c r="G21" s="18">
        <f t="shared" ref="G21:G27" si="2">E21*F21</f>
        <v>144000</v>
      </c>
      <c r="H21" s="3" t="s">
        <v>12</v>
      </c>
      <c r="I21" s="4" t="s">
        <v>9</v>
      </c>
      <c r="J21" s="38">
        <v>2395</v>
      </c>
      <c r="K21" s="38">
        <f>F21*J21</f>
        <v>143700</v>
      </c>
      <c r="L21" s="2"/>
      <c r="M21" s="2"/>
      <c r="N21" s="36"/>
      <c r="O21" s="36"/>
      <c r="P21" s="2">
        <v>2395</v>
      </c>
      <c r="Q21" s="2">
        <v>143700</v>
      </c>
    </row>
    <row r="22" spans="1:17" ht="51.75" x14ac:dyDescent="0.25">
      <c r="A22" s="2">
        <v>3</v>
      </c>
      <c r="B22" s="27" t="s">
        <v>31</v>
      </c>
      <c r="C22" s="27" t="s">
        <v>37</v>
      </c>
      <c r="D22" s="2" t="s">
        <v>13</v>
      </c>
      <c r="E22" s="2">
        <v>8900</v>
      </c>
      <c r="F22" s="28">
        <v>11</v>
      </c>
      <c r="G22" s="18">
        <f t="shared" si="2"/>
        <v>97900</v>
      </c>
      <c r="H22" s="3" t="s">
        <v>12</v>
      </c>
      <c r="I22" s="4" t="s">
        <v>9</v>
      </c>
      <c r="J22" s="38">
        <v>8850</v>
      </c>
      <c r="K22" s="38">
        <f>F22*J22</f>
        <v>97350</v>
      </c>
      <c r="L22" s="2"/>
      <c r="M22" s="2"/>
      <c r="N22" s="36"/>
      <c r="O22" s="36"/>
      <c r="P22" s="2">
        <v>8850</v>
      </c>
      <c r="Q22" s="2">
        <v>97350</v>
      </c>
    </row>
    <row r="23" spans="1:17" ht="51.75" x14ac:dyDescent="0.25">
      <c r="A23" s="2">
        <v>4</v>
      </c>
      <c r="B23" s="27" t="s">
        <v>31</v>
      </c>
      <c r="C23" s="27" t="s">
        <v>38</v>
      </c>
      <c r="D23" s="2" t="s">
        <v>13</v>
      </c>
      <c r="E23" s="2">
        <v>4200</v>
      </c>
      <c r="F23" s="28">
        <v>17</v>
      </c>
      <c r="G23" s="18">
        <f t="shared" si="2"/>
        <v>71400</v>
      </c>
      <c r="H23" s="3" t="s">
        <v>12</v>
      </c>
      <c r="I23" s="4" t="s">
        <v>9</v>
      </c>
      <c r="J23" s="38">
        <v>4190</v>
      </c>
      <c r="K23" s="38">
        <f>F23*J23</f>
        <v>71230</v>
      </c>
      <c r="L23" s="2"/>
      <c r="M23" s="2"/>
      <c r="N23" s="36"/>
      <c r="O23" s="36"/>
      <c r="P23" s="2">
        <v>4190</v>
      </c>
      <c r="Q23" s="2">
        <v>71230</v>
      </c>
    </row>
    <row r="24" spans="1:17" ht="51.75" x14ac:dyDescent="0.25">
      <c r="A24" s="2">
        <v>5</v>
      </c>
      <c r="B24" s="27" t="s">
        <v>32</v>
      </c>
      <c r="C24" s="27" t="s">
        <v>39</v>
      </c>
      <c r="D24" s="2" t="s">
        <v>13</v>
      </c>
      <c r="E24" s="2">
        <v>1800</v>
      </c>
      <c r="F24" s="28">
        <v>8</v>
      </c>
      <c r="G24" s="18">
        <f t="shared" si="2"/>
        <v>14400</v>
      </c>
      <c r="H24" s="3" t="s">
        <v>12</v>
      </c>
      <c r="I24" s="4" t="s">
        <v>9</v>
      </c>
      <c r="J24" s="38">
        <v>1780</v>
      </c>
      <c r="K24" s="38">
        <f>F24*J24</f>
        <v>14240</v>
      </c>
      <c r="L24" s="2">
        <v>1790</v>
      </c>
      <c r="M24" s="2">
        <v>14320</v>
      </c>
      <c r="N24" s="36"/>
      <c r="O24" s="36"/>
      <c r="P24" s="2">
        <v>1780</v>
      </c>
      <c r="Q24" s="2">
        <v>14240</v>
      </c>
    </row>
    <row r="25" spans="1:17" ht="51.75" x14ac:dyDescent="0.25">
      <c r="A25" s="2">
        <v>7</v>
      </c>
      <c r="B25" s="29" t="s">
        <v>33</v>
      </c>
      <c r="C25" s="27" t="s">
        <v>40</v>
      </c>
      <c r="D25" s="2" t="s">
        <v>13</v>
      </c>
      <c r="E25" s="2">
        <v>60000</v>
      </c>
      <c r="F25" s="28">
        <v>20</v>
      </c>
      <c r="G25" s="18">
        <f t="shared" si="2"/>
        <v>1200000</v>
      </c>
      <c r="H25" s="3" t="s">
        <v>12</v>
      </c>
      <c r="I25" s="4" t="s">
        <v>9</v>
      </c>
      <c r="J25" s="38">
        <v>58900</v>
      </c>
      <c r="K25" s="38">
        <f>F25*J25</f>
        <v>1178000</v>
      </c>
      <c r="L25" s="2"/>
      <c r="M25" s="2"/>
      <c r="N25" s="36"/>
      <c r="O25" s="36"/>
      <c r="P25" s="2">
        <v>58900</v>
      </c>
      <c r="Q25" s="2">
        <v>1178000</v>
      </c>
    </row>
    <row r="26" spans="1:17" ht="51.75" x14ac:dyDescent="0.25">
      <c r="A26" s="2">
        <v>8</v>
      </c>
      <c r="B26" s="30" t="s">
        <v>34</v>
      </c>
      <c r="C26" s="27" t="s">
        <v>41</v>
      </c>
      <c r="D26" s="2" t="s">
        <v>13</v>
      </c>
      <c r="E26" s="2">
        <v>4500</v>
      </c>
      <c r="F26" s="28">
        <v>15</v>
      </c>
      <c r="G26" s="18">
        <f t="shared" si="2"/>
        <v>67500</v>
      </c>
      <c r="H26" s="3" t="s">
        <v>12</v>
      </c>
      <c r="I26" s="4" t="s">
        <v>9</v>
      </c>
      <c r="J26" s="38">
        <v>4400</v>
      </c>
      <c r="K26" s="38">
        <f>F26*J26</f>
        <v>66000</v>
      </c>
      <c r="L26" s="2"/>
      <c r="M26" s="2"/>
      <c r="N26" s="36"/>
      <c r="O26" s="36"/>
      <c r="P26" s="2">
        <v>4400</v>
      </c>
      <c r="Q26" s="2">
        <v>66000</v>
      </c>
    </row>
    <row r="27" spans="1:17" ht="64.5" x14ac:dyDescent="0.25">
      <c r="A27" s="2">
        <v>9</v>
      </c>
      <c r="B27" s="30" t="s">
        <v>35</v>
      </c>
      <c r="C27" s="27" t="s">
        <v>42</v>
      </c>
      <c r="D27" s="2" t="s">
        <v>13</v>
      </c>
      <c r="E27" s="2">
        <v>650</v>
      </c>
      <c r="F27" s="28">
        <v>34</v>
      </c>
      <c r="G27" s="18">
        <f t="shared" si="2"/>
        <v>22100</v>
      </c>
      <c r="H27" s="3" t="s">
        <v>12</v>
      </c>
      <c r="I27" s="4" t="s">
        <v>9</v>
      </c>
      <c r="J27" s="38">
        <v>630</v>
      </c>
      <c r="K27" s="38">
        <f>F27*J27</f>
        <v>21420</v>
      </c>
      <c r="L27" s="2"/>
      <c r="M27" s="2"/>
      <c r="N27" s="36"/>
      <c r="O27" s="36"/>
      <c r="P27" s="2">
        <v>630</v>
      </c>
      <c r="Q27" s="2">
        <v>21420</v>
      </c>
    </row>
    <row r="28" spans="1:17" ht="34.5" customHeight="1" x14ac:dyDescent="0.25">
      <c r="A28" s="2"/>
      <c r="B28" s="26" t="s">
        <v>11</v>
      </c>
      <c r="C28" s="2"/>
      <c r="D28" s="2"/>
      <c r="E28" s="2"/>
      <c r="F28" s="24"/>
      <c r="G28" s="39">
        <f>SUM(G20:G27)</f>
        <v>1905300</v>
      </c>
      <c r="H28" s="2"/>
      <c r="I28" s="2"/>
      <c r="J28" s="2"/>
      <c r="K28" s="38">
        <f>K20+K21+K22+K23+K24+K25+K26+K27</f>
        <v>1879640</v>
      </c>
      <c r="L28" s="2"/>
      <c r="M28" s="38">
        <f>M16</f>
        <v>17500</v>
      </c>
      <c r="N28" s="36"/>
      <c r="O28" s="37">
        <f>O10+O11+O12+O13</f>
        <v>2707748</v>
      </c>
      <c r="P28" s="2"/>
      <c r="Q28" s="2">
        <f>SUM(Q10:Q27)</f>
        <v>4604888</v>
      </c>
    </row>
    <row r="29" spans="1:17" x14ac:dyDescent="0.2">
      <c r="G29" s="13">
        <f>G14+G17+G28</f>
        <v>4632048</v>
      </c>
      <c r="K29" s="1">
        <v>1879640</v>
      </c>
      <c r="M29" s="1">
        <v>17500</v>
      </c>
      <c r="O29" s="1">
        <v>2707748</v>
      </c>
      <c r="Q29" s="1">
        <f>K28+M28+O28</f>
        <v>4604888</v>
      </c>
    </row>
    <row r="30" spans="1:17" x14ac:dyDescent="0.2">
      <c r="B30" s="11" t="s">
        <v>26</v>
      </c>
      <c r="C30" s="1" t="s">
        <v>43</v>
      </c>
      <c r="O30" s="13"/>
    </row>
    <row r="31" spans="1:17" x14ac:dyDescent="0.2">
      <c r="O31" s="13"/>
    </row>
    <row r="32" spans="1:17" x14ac:dyDescent="0.2">
      <c r="B32" s="11" t="s">
        <v>44</v>
      </c>
      <c r="C32" s="1" t="s">
        <v>45</v>
      </c>
    </row>
  </sheetData>
  <mergeCells count="18">
    <mergeCell ref="A4:N5"/>
    <mergeCell ref="A6:A7"/>
    <mergeCell ref="B6:B7"/>
    <mergeCell ref="C6:C7"/>
    <mergeCell ref="D6:D7"/>
    <mergeCell ref="E6:E7"/>
    <mergeCell ref="F6:F7"/>
    <mergeCell ref="G6:G7"/>
    <mergeCell ref="H6:H7"/>
    <mergeCell ref="J6:K7"/>
    <mergeCell ref="L6:M7"/>
    <mergeCell ref="P6:Q7"/>
    <mergeCell ref="A18:I18"/>
    <mergeCell ref="N6:O7"/>
    <mergeCell ref="A8:I8"/>
    <mergeCell ref="I6:I7"/>
    <mergeCell ref="A15:I15"/>
    <mergeCell ref="I9:L9"/>
  </mergeCells>
  <pageMargins left="0.27559055118110237" right="0.19685039370078741" top="0.31496062992125984" bottom="0.19685039370078741" header="0.31496062992125984" footer="0.19685039370078741"/>
  <pageSetup paperSize="9" scale="5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Повтор реагентов и ИМН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2022-04-19T12:01:03Z</dcterms:modified>
</cp:coreProperties>
</file>