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tabRatio="538"/>
  </bookViews>
  <sheets>
    <sheet name="Приложение №3 к проток №13" sheetId="4" r:id="rId1"/>
  </sheets>
  <calcPr calcId="162913"/>
</workbook>
</file>

<file path=xl/calcChain.xml><?xml version="1.0" encoding="utf-8"?>
<calcChain xmlns="http://schemas.openxmlformats.org/spreadsheetml/2006/main">
  <c r="U85" i="4" l="1"/>
  <c r="T85" i="4"/>
  <c r="S85" i="4"/>
  <c r="Q85" i="4"/>
  <c r="O85" i="4"/>
  <c r="G85" i="4"/>
  <c r="T84" i="4"/>
  <c r="U84" i="4" s="1"/>
  <c r="S84" i="4"/>
  <c r="Q84" i="4"/>
  <c r="O84" i="4"/>
  <c r="M84" i="4"/>
  <c r="G84" i="4"/>
  <c r="T83" i="4"/>
  <c r="U83" i="4" s="1"/>
  <c r="S83" i="4"/>
  <c r="Q83" i="4"/>
  <c r="O83" i="4"/>
  <c r="M83" i="4"/>
  <c r="G83" i="4"/>
  <c r="U82" i="4"/>
  <c r="T82" i="4"/>
  <c r="S82" i="4"/>
  <c r="Q82" i="4"/>
  <c r="O82" i="4"/>
  <c r="M82" i="4"/>
  <c r="G82" i="4"/>
  <c r="U81" i="4"/>
  <c r="T81" i="4"/>
  <c r="S81" i="4"/>
  <c r="Q81" i="4"/>
  <c r="O81" i="4"/>
  <c r="M81" i="4"/>
  <c r="G81" i="4"/>
  <c r="U80" i="4"/>
  <c r="S80" i="4"/>
  <c r="Q80" i="4"/>
  <c r="O80" i="4"/>
  <c r="G80" i="4"/>
  <c r="U79" i="4"/>
  <c r="T79" i="4"/>
  <c r="S79" i="4"/>
  <c r="Q79" i="4"/>
  <c r="O79" i="4"/>
  <c r="M79" i="4"/>
  <c r="G79" i="4"/>
  <c r="T78" i="4"/>
  <c r="U78" i="4" s="1"/>
  <c r="S78" i="4"/>
  <c r="Q78" i="4"/>
  <c r="O78" i="4"/>
  <c r="M78" i="4"/>
  <c r="G78" i="4"/>
  <c r="T77" i="4"/>
  <c r="U77" i="4" s="1"/>
  <c r="S77" i="4"/>
  <c r="Q77" i="4"/>
  <c r="O77" i="4"/>
  <c r="M77" i="4"/>
  <c r="G77" i="4"/>
  <c r="G86" i="4" s="1"/>
  <c r="U76" i="4"/>
  <c r="T76" i="4"/>
  <c r="S76" i="4"/>
  <c r="Q76" i="4"/>
  <c r="O76" i="4"/>
  <c r="M76" i="4"/>
  <c r="G76" i="4"/>
  <c r="U75" i="4"/>
  <c r="T75" i="4"/>
  <c r="S75" i="4"/>
  <c r="Q75" i="4"/>
  <c r="O75" i="4"/>
  <c r="M75" i="4"/>
  <c r="G75" i="4"/>
  <c r="U74" i="4"/>
  <c r="S74" i="4"/>
  <c r="Q74" i="4"/>
  <c r="O74" i="4"/>
  <c r="U73" i="4"/>
  <c r="S73" i="4"/>
  <c r="Q73" i="4"/>
  <c r="O73" i="4"/>
  <c r="U72" i="4"/>
  <c r="S72" i="4"/>
  <c r="Q72" i="4"/>
  <c r="O72" i="4"/>
  <c r="U71" i="4"/>
  <c r="S71" i="4"/>
  <c r="Q71" i="4"/>
  <c r="O71" i="4"/>
  <c r="G71" i="4"/>
  <c r="T70" i="4"/>
  <c r="U70" i="4" s="1"/>
  <c r="S70" i="4"/>
  <c r="Q70" i="4"/>
  <c r="O70" i="4"/>
  <c r="M70" i="4"/>
  <c r="G70" i="4"/>
  <c r="U69" i="4"/>
  <c r="T69" i="4"/>
  <c r="S69" i="4"/>
  <c r="Q69" i="4"/>
  <c r="O69" i="4"/>
  <c r="M69" i="4"/>
  <c r="G69" i="4"/>
  <c r="U68" i="4"/>
  <c r="T68" i="4"/>
  <c r="S68" i="4"/>
  <c r="Q68" i="4"/>
  <c r="O68" i="4"/>
  <c r="M68" i="4"/>
  <c r="G68" i="4"/>
  <c r="T67" i="4"/>
  <c r="U67" i="4" s="1"/>
  <c r="S67" i="4"/>
  <c r="Q67" i="4"/>
  <c r="O67" i="4"/>
  <c r="M67" i="4"/>
  <c r="G67" i="4"/>
  <c r="T66" i="4"/>
  <c r="U66" i="4" s="1"/>
  <c r="S66" i="4"/>
  <c r="Q66" i="4"/>
  <c r="O66" i="4"/>
  <c r="M66" i="4"/>
  <c r="G66" i="4"/>
  <c r="U65" i="4"/>
  <c r="T65" i="4"/>
  <c r="S65" i="4"/>
  <c r="Q65" i="4"/>
  <c r="O65" i="4"/>
  <c r="M65" i="4"/>
  <c r="G65" i="4"/>
  <c r="U64" i="4"/>
  <c r="T64" i="4"/>
  <c r="S64" i="4"/>
  <c r="Q64" i="4"/>
  <c r="O64" i="4"/>
  <c r="M64" i="4"/>
  <c r="G64" i="4"/>
  <c r="T63" i="4"/>
  <c r="U63" i="4" s="1"/>
  <c r="S63" i="4"/>
  <c r="Q63" i="4"/>
  <c r="O63" i="4"/>
  <c r="M63" i="4"/>
  <c r="G63" i="4"/>
  <c r="T62" i="4"/>
  <c r="U62" i="4" s="1"/>
  <c r="S62" i="4"/>
  <c r="Q62" i="4"/>
  <c r="O62" i="4"/>
  <c r="M62" i="4"/>
  <c r="G62" i="4"/>
  <c r="U61" i="4"/>
  <c r="T61" i="4"/>
  <c r="S61" i="4"/>
  <c r="Q61" i="4"/>
  <c r="O61" i="4"/>
  <c r="G61" i="4"/>
  <c r="T60" i="4"/>
  <c r="U60" i="4" s="1"/>
  <c r="S60" i="4"/>
  <c r="Q60" i="4"/>
  <c r="O60" i="4"/>
  <c r="G60" i="4"/>
  <c r="G72" i="4" s="1"/>
  <c r="U59" i="4"/>
  <c r="S59" i="4"/>
  <c r="Q59" i="4"/>
  <c r="O59" i="4"/>
  <c r="U58" i="4"/>
  <c r="S58" i="4"/>
  <c r="Q58" i="4"/>
  <c r="O58" i="4"/>
  <c r="H58" i="4"/>
  <c r="U57" i="4"/>
  <c r="S57" i="4"/>
  <c r="Q57" i="4"/>
  <c r="O57" i="4"/>
  <c r="G57" i="4"/>
  <c r="U56" i="4"/>
  <c r="S56" i="4"/>
  <c r="Q56" i="4"/>
  <c r="O56" i="4"/>
  <c r="G56" i="4"/>
  <c r="U55" i="4"/>
  <c r="S55" i="4"/>
  <c r="Q55" i="4"/>
  <c r="O55" i="4"/>
  <c r="G55" i="4"/>
  <c r="U54" i="4"/>
  <c r="S54" i="4"/>
  <c r="Q54" i="4"/>
  <c r="O54" i="4"/>
  <c r="G54" i="4"/>
  <c r="U53" i="4"/>
  <c r="S53" i="4"/>
  <c r="S86" i="4" s="1"/>
  <c r="Q53" i="4"/>
  <c r="O53" i="4"/>
  <c r="G53" i="4"/>
  <c r="U52" i="4"/>
  <c r="T52" i="4"/>
  <c r="S52" i="4"/>
  <c r="Q52" i="4"/>
  <c r="O52" i="4"/>
  <c r="M52" i="4"/>
  <c r="G52" i="4"/>
  <c r="T51" i="4"/>
  <c r="U51" i="4" s="1"/>
  <c r="S51" i="4"/>
  <c r="Q51" i="4"/>
  <c r="O51" i="4"/>
  <c r="M51" i="4"/>
  <c r="G51" i="4"/>
  <c r="T50" i="4"/>
  <c r="U50" i="4" s="1"/>
  <c r="S50" i="4"/>
  <c r="Q50" i="4"/>
  <c r="O50" i="4"/>
  <c r="M50" i="4"/>
  <c r="G50" i="4"/>
  <c r="U49" i="4"/>
  <c r="T49" i="4"/>
  <c r="S49" i="4"/>
  <c r="Q49" i="4"/>
  <c r="O49" i="4"/>
  <c r="M49" i="4"/>
  <c r="G49" i="4"/>
  <c r="G58" i="4" s="1"/>
  <c r="G73" i="4" s="1"/>
  <c r="U48" i="4"/>
  <c r="S48" i="4"/>
  <c r="Q48" i="4"/>
  <c r="O48" i="4"/>
  <c r="U47" i="4"/>
  <c r="S47" i="4"/>
  <c r="Q47" i="4"/>
  <c r="O47" i="4"/>
  <c r="U46" i="4"/>
  <c r="S46" i="4"/>
  <c r="Q46" i="4"/>
  <c r="O46" i="4"/>
  <c r="T45" i="4"/>
  <c r="U45" i="4" s="1"/>
  <c r="S45" i="4"/>
  <c r="Q45" i="4"/>
  <c r="O45" i="4"/>
  <c r="M45" i="4"/>
  <c r="G45" i="4"/>
  <c r="U44" i="4"/>
  <c r="T44" i="4"/>
  <c r="S44" i="4"/>
  <c r="Q44" i="4"/>
  <c r="O44" i="4"/>
  <c r="M44" i="4"/>
  <c r="G44" i="4"/>
  <c r="U43" i="4"/>
  <c r="T43" i="4"/>
  <c r="S43" i="4"/>
  <c r="Q43" i="4"/>
  <c r="O43" i="4"/>
  <c r="M43" i="4"/>
  <c r="G43" i="4"/>
  <c r="T42" i="4"/>
  <c r="U42" i="4" s="1"/>
  <c r="S42" i="4"/>
  <c r="Q42" i="4"/>
  <c r="O42" i="4"/>
  <c r="M42" i="4"/>
  <c r="G42" i="4"/>
  <c r="T41" i="4"/>
  <c r="U41" i="4" s="1"/>
  <c r="S41" i="4"/>
  <c r="Q41" i="4"/>
  <c r="O41" i="4"/>
  <c r="M41" i="4"/>
  <c r="G41" i="4"/>
  <c r="G46" i="4" s="1"/>
  <c r="G47" i="4" s="1"/>
  <c r="U40" i="4"/>
  <c r="T40" i="4"/>
  <c r="S40" i="4"/>
  <c r="Q40" i="4"/>
  <c r="O40" i="4"/>
  <c r="M40" i="4"/>
  <c r="G40" i="4"/>
  <c r="U39" i="4"/>
  <c r="S39" i="4"/>
  <c r="Q39" i="4"/>
  <c r="O39" i="4"/>
  <c r="U38" i="4"/>
  <c r="S38" i="4"/>
  <c r="Q38" i="4"/>
  <c r="O38" i="4"/>
  <c r="U37" i="4"/>
  <c r="T37" i="4"/>
  <c r="S37" i="4"/>
  <c r="Q37" i="4"/>
  <c r="Q86" i="4" s="1"/>
  <c r="O37" i="4"/>
  <c r="M37" i="4"/>
  <c r="G37" i="4"/>
  <c r="U36" i="4"/>
  <c r="S36" i="4"/>
  <c r="Q36" i="4"/>
  <c r="O36" i="4"/>
  <c r="G36" i="4"/>
  <c r="U35" i="4"/>
  <c r="T35" i="4"/>
  <c r="S35" i="4"/>
  <c r="Q35" i="4"/>
  <c r="O35" i="4"/>
  <c r="M35" i="4"/>
  <c r="M86" i="4" s="1"/>
  <c r="G35" i="4"/>
  <c r="U34" i="4"/>
  <c r="S34" i="4"/>
  <c r="Q34" i="4"/>
  <c r="O34" i="4"/>
  <c r="G34" i="4"/>
  <c r="G38" i="4" s="1"/>
  <c r="U33" i="4"/>
  <c r="S33" i="4"/>
  <c r="Q33" i="4"/>
  <c r="O33" i="4"/>
  <c r="U32" i="4"/>
  <c r="S32" i="4"/>
  <c r="Q32" i="4"/>
  <c r="O32" i="4"/>
  <c r="T31" i="4"/>
  <c r="U31" i="4" s="1"/>
  <c r="S31" i="4"/>
  <c r="Q31" i="4"/>
  <c r="O31" i="4"/>
  <c r="G31" i="4"/>
  <c r="U30" i="4"/>
  <c r="T30" i="4"/>
  <c r="S30" i="4"/>
  <c r="Q30" i="4"/>
  <c r="O30" i="4"/>
  <c r="G30" i="4"/>
  <c r="G32" i="4" s="1"/>
  <c r="T29" i="4"/>
  <c r="U29" i="4" s="1"/>
  <c r="S29" i="4"/>
  <c r="Q29" i="4"/>
  <c r="O29" i="4"/>
  <c r="G29" i="4"/>
  <c r="U28" i="4"/>
  <c r="S28" i="4"/>
  <c r="Q28" i="4"/>
  <c r="O28" i="4"/>
  <c r="U27" i="4"/>
  <c r="S27" i="4"/>
  <c r="Q27" i="4"/>
  <c r="O27" i="4"/>
  <c r="U26" i="4"/>
  <c r="T26" i="4"/>
  <c r="S26" i="4"/>
  <c r="Q26" i="4"/>
  <c r="O26" i="4"/>
  <c r="G26" i="4"/>
  <c r="T25" i="4"/>
  <c r="U25" i="4" s="1"/>
  <c r="S25" i="4"/>
  <c r="Q25" i="4"/>
  <c r="O25" i="4"/>
  <c r="G25" i="4"/>
  <c r="U24" i="4"/>
  <c r="T24" i="4"/>
  <c r="S24" i="4"/>
  <c r="Q24" i="4"/>
  <c r="O24" i="4"/>
  <c r="G24" i="4"/>
  <c r="T23" i="4"/>
  <c r="U23" i="4" s="1"/>
  <c r="S23" i="4"/>
  <c r="Q23" i="4"/>
  <c r="O23" i="4"/>
  <c r="G23" i="4"/>
  <c r="U22" i="4"/>
  <c r="T22" i="4"/>
  <c r="S22" i="4"/>
  <c r="Q22" i="4"/>
  <c r="O22" i="4"/>
  <c r="G22" i="4"/>
  <c r="T21" i="4"/>
  <c r="U21" i="4" s="1"/>
  <c r="S21" i="4"/>
  <c r="Q21" i="4"/>
  <c r="O21" i="4"/>
  <c r="G21" i="4"/>
  <c r="U20" i="4"/>
  <c r="T20" i="4"/>
  <c r="S20" i="4"/>
  <c r="Q20" i="4"/>
  <c r="O20" i="4"/>
  <c r="G20" i="4"/>
  <c r="T19" i="4"/>
  <c r="U19" i="4" s="1"/>
  <c r="S19" i="4"/>
  <c r="Q19" i="4"/>
  <c r="O19" i="4"/>
  <c r="G19" i="4"/>
  <c r="U18" i="4"/>
  <c r="T18" i="4"/>
  <c r="S18" i="4"/>
  <c r="Q18" i="4"/>
  <c r="O18" i="4"/>
  <c r="G18" i="4"/>
  <c r="T17" i="4"/>
  <c r="U17" i="4" s="1"/>
  <c r="S17" i="4"/>
  <c r="Q17" i="4"/>
  <c r="O17" i="4"/>
  <c r="G17" i="4"/>
  <c r="U16" i="4"/>
  <c r="T16" i="4"/>
  <c r="S16" i="4"/>
  <c r="Q16" i="4"/>
  <c r="O16" i="4"/>
  <c r="G16" i="4"/>
  <c r="T15" i="4"/>
  <c r="U15" i="4" s="1"/>
  <c r="S15" i="4"/>
  <c r="Q15" i="4"/>
  <c r="O15" i="4"/>
  <c r="G15" i="4"/>
  <c r="U14" i="4"/>
  <c r="T14" i="4"/>
  <c r="S14" i="4"/>
  <c r="Q14" i="4"/>
  <c r="O14" i="4"/>
  <c r="G14" i="4"/>
  <c r="T13" i="4"/>
  <c r="U13" i="4" s="1"/>
  <c r="S13" i="4"/>
  <c r="Q13" i="4"/>
  <c r="O13" i="4"/>
  <c r="G13" i="4"/>
  <c r="U12" i="4"/>
  <c r="T12" i="4"/>
  <c r="S12" i="4"/>
  <c r="Q12" i="4"/>
  <c r="O12" i="4"/>
  <c r="G12" i="4"/>
  <c r="T11" i="4"/>
  <c r="U11" i="4" s="1"/>
  <c r="S11" i="4"/>
  <c r="Q11" i="4"/>
  <c r="O11" i="4"/>
  <c r="G11" i="4"/>
  <c r="G27" i="4" s="1"/>
  <c r="U10" i="4"/>
  <c r="T10" i="4"/>
  <c r="S10" i="4"/>
  <c r="Q10" i="4"/>
  <c r="O10" i="4"/>
  <c r="G10" i="4"/>
  <c r="U9" i="4"/>
  <c r="S9" i="4"/>
  <c r="Q9" i="4"/>
  <c r="O9" i="4"/>
  <c r="O86" i="4" s="1"/>
  <c r="G87" i="4" l="1"/>
  <c r="U86" i="4"/>
  <c r="U87" i="4"/>
</calcChain>
</file>

<file path=xl/sharedStrings.xml><?xml version="1.0" encoding="utf-8"?>
<sst xmlns="http://schemas.openxmlformats.org/spreadsheetml/2006/main" count="468" uniqueCount="156">
  <si>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</si>
  <si>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</si>
  <si>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</si>
  <si>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</si>
  <si>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</si>
  <si>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</si>
  <si>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</si>
  <si>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</si>
  <si>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</si>
  <si>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</si>
  <si>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</si>
  <si>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</si>
  <si>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</si>
  <si>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</si>
  <si>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Итого:</t>
  </si>
  <si>
    <t>ТО, Г.Туркестан ул.Нышанова 18/А</t>
  </si>
  <si>
    <t>до склада заказчика 30 дней после заявки</t>
  </si>
  <si>
    <t>шт</t>
  </si>
  <si>
    <t>Клинико - диагностическая лаборатория</t>
  </si>
  <si>
    <t>уп</t>
  </si>
  <si>
    <t>фл</t>
  </si>
  <si>
    <t>Заявка  на  2022 годовой     КДЛ</t>
  </si>
  <si>
    <t xml:space="preserve">Сульфасалициловая кислота - белый кристаллический порошок; </t>
  </si>
  <si>
    <t xml:space="preserve">  Кювета АЕ -30№44-110-3  </t>
  </si>
  <si>
    <t>Кювета АЕ -30№44-110-3</t>
  </si>
  <si>
    <t xml:space="preserve">Масло иммерсионное.      </t>
  </si>
  <si>
    <t>Всего:</t>
  </si>
  <si>
    <t>Заявка  на  реактив          2022г       (годовой)   КДЛ</t>
  </si>
  <si>
    <t>Цоликлоны Анти АВ Медиклон</t>
  </si>
  <si>
    <t>Антитела диагностические моноклональные Анти-А, Анти-в, Анти-АВ для определения групп крови человека системы АВО.  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сыворотками.« Медиклон» г.Москва</t>
  </si>
  <si>
    <t xml:space="preserve">Цоликлоны Анти АВ Гематолог </t>
  </si>
  <si>
    <t>Антитела диагностические моноклональные Анти-А, Анти-в, Анти-АВ для определения групп крови человека системы АВО.  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сыворотками.« Гематолог» г.Москва</t>
  </si>
  <si>
    <t>Цоликлоны Анти А Гематолог</t>
  </si>
  <si>
    <t>Цоликлоны Анти А ГематологАнтитела диагностические моноклональные Анти-А, Анти-в, Анти-АВ для определения групп крови человека системы АВО.  Цоликлон анти «А»Эритротест 5мл 10шт.Препараты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сыворотками.« Гематолог» г.Москва</t>
  </si>
  <si>
    <t>Цоликлоны Анти А Медиклон</t>
  </si>
  <si>
    <t>Цоликлоны Анти А МедиклонАнтитела диагностические моноклональные Анти-А, Анти-в, Анти-АВ для определения групп крови человека системы АВО.  Цоликлон анти «А»Эритротест 5мл 10шт.Препараты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сыворотками.« Медиклон» г.Москва</t>
  </si>
  <si>
    <t>Цоликлоны Анти В Гематолог</t>
  </si>
  <si>
    <t>Цоликлоны Анти В ГематологАнтитела диагностические моноклональные Анти-А, Анти-в, Анти-АВ для определения групп крови человека системы АВО.  Цоликлон анти «В»Эритротест 5мл 10шт. 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сыворотками.« Гематолог» г.Москва</t>
  </si>
  <si>
    <t>Цоликлоны Анти В Медиклон</t>
  </si>
  <si>
    <t>Цоликлоны Анти В Медиклон Антитела диагностические моноклональные Анти А, Анти В,Анти АВ для определения групп крови человека системы АВО. Цоликлон анти "В" эритротест 5мл 10шт. 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 « Медиклон» г.Москва</t>
  </si>
  <si>
    <t xml:space="preserve">Всего: </t>
  </si>
  <si>
    <t>Всего итого Клинико-диагностическая  лаборатория:</t>
  </si>
  <si>
    <t>Бактериологическая лаборатория</t>
  </si>
  <si>
    <t xml:space="preserve"> уп.</t>
  </si>
  <si>
    <t>Питательная  среда №2  ГРМ (Сабуро)  О40-К</t>
  </si>
  <si>
    <t>Набор реагентов для контроля микробной  загрязненности (для  выращивания  грибов) ( в 1 фл.-  250   гр)</t>
  </si>
  <si>
    <t>кг</t>
  </si>
  <si>
    <t>Диски с клавамом  30 мкг  1 фл.- №100  010119</t>
  </si>
  <si>
    <t>Диски с клавам  30 мкг  1 фл.- №100</t>
  </si>
  <si>
    <t xml:space="preserve">Стафилококкагар  «питательная  среда   О29-К </t>
  </si>
  <si>
    <t>для  выделения   стафилококков  сухая»  1 фл.- 250 гр.</t>
  </si>
  <si>
    <t xml:space="preserve"> кг</t>
  </si>
  <si>
    <t>Питательная среда  О94-К</t>
  </si>
  <si>
    <t xml:space="preserve"> для определения чувствительности  к антибак.препаратам сухая  1 фл.- 250гр.</t>
  </si>
  <si>
    <t>CHROMagar  Orientation ( 1 уп..на- 5  литров)     RT412</t>
  </si>
  <si>
    <t>CHROMagar  Orientation ( 1 уп..на- 5  литров)</t>
  </si>
  <si>
    <t xml:space="preserve"> уп</t>
  </si>
  <si>
    <t>Универсальная индикаторная бумага        ( рН 0-12) в 1 уп.- 100 шт.    ПНД 50-975-84</t>
  </si>
  <si>
    <t>Универсальная индикаторная бумага ( рН 0-12) в 1 уп.- 100 шт.</t>
  </si>
  <si>
    <t>уп.</t>
  </si>
  <si>
    <t>Манноза в 1 фл.флакон  -  250   гр.   О189</t>
  </si>
  <si>
    <t>Манноза в 1 фл.флакон  -  250   гр.</t>
  </si>
  <si>
    <t>Галактоза в 1 фл.флакон  -  250   гр.</t>
  </si>
  <si>
    <t>в 1 фл.флакон  -  250   гр.</t>
  </si>
  <si>
    <t>кг.</t>
  </si>
  <si>
    <t>Трегалоза в 1 фл.флакон  -  250   гр.</t>
  </si>
  <si>
    <t>1 фл.флакон  -  250   гр.</t>
  </si>
  <si>
    <t>Итого :</t>
  </si>
  <si>
    <t>Заявка на  лабораторную посуду и зонды  для бактериологической лаборатории (на 2022 год)</t>
  </si>
  <si>
    <t>Тампоны для  взятия  смывов 26071</t>
  </si>
  <si>
    <t>для  взятия  смывов и мазков  транпортировочной пробирке 12х150 пластик с древесным  углем.  В 1уп. - 100шт.</t>
  </si>
  <si>
    <t xml:space="preserve">Штативы алюминиевые </t>
  </si>
  <si>
    <t>для пробирок  210х125х94 на 40 гнезд  18мм</t>
  </si>
  <si>
    <t xml:space="preserve">Панели брейкпойнт комбинированные   B1016-162 </t>
  </si>
  <si>
    <t>комбинированные для идентификации и определения чувствительности к антибиотикам грамотрицательных микроорганизмов, тип 46 (NEG BP COMBO 46), 20 плашек/уп</t>
  </si>
  <si>
    <t>Панели брейкпойнт комбинированные   B1016-138</t>
  </si>
  <si>
    <t xml:space="preserve"> для идентификации и определения чувствительности к антибиотикам грамположительных микроорганизмов, тип 28 ( уп. 20 шт)</t>
  </si>
  <si>
    <t>Реагент Ковача, 250 мл (Kovac’s Reagent, 250 mL),   B1015-41</t>
  </si>
  <si>
    <t>Реагент Ковача, 250 мл (Kovac’s Reagent, 250 mL),</t>
  </si>
  <si>
    <t>фл.</t>
  </si>
  <si>
    <t>Диметил-Альфанафтиламин 0.5 %, 250 мл (0.5% N,N-Dimethyl-alpha-naphthylamine, 250 mL)   B1015-45</t>
  </si>
  <si>
    <t>Диметил-Альфанафтиламин 0.5 %, 250 мл (0.5% N,N-Dimethyl-alpha-naphthylamine, 250 mL)</t>
  </si>
  <si>
    <t>Насадки для переноса суспензии для обычных панелей (Inoculator-D Set), 240 шт/уп   B1013-4</t>
  </si>
  <si>
    <t>для обычных панелей (Inoculator-D Set), 240 шт/уп</t>
  </si>
  <si>
    <t>Гидроксид Калия, 250 мл (40% Potassium Hydroxide, 250 mL)   B1015-43</t>
  </si>
  <si>
    <t>Гидроксид Калия, 250 мл (40% Potassium Hydroxide, 250 mL)</t>
  </si>
  <si>
    <t>Сульфаниловая кислота, 250 мл (0.8% Sulfanilic Acid, 250 mL)  B1015-44</t>
  </si>
  <si>
    <t>Сульфаниловая кислота, 250 мл (0.8% Sulfanilic Acid, 250 mL)</t>
  </si>
  <si>
    <t xml:space="preserve">Пептидаза, 30 мл (Peptidase, 30 mL  (для грамположительных микроорганизмов )  B1012-30В  </t>
  </si>
  <si>
    <t>Пептидаза, 30 мл (Peptidase, 30 mL  (для грамположительных микроорганизмов)</t>
  </si>
  <si>
    <t>Хлорид железа 10%, 250 мл (10% Ferric Chloride, 250 mL)   B1015-48</t>
  </si>
  <si>
    <t>Хлорид железа 10%, 250 мл (10% Ferric Chloride, 250 mL)</t>
  </si>
  <si>
    <t>BD BACTECTM  Peds  PLUSTM Medium Среда с  сорбентом  для  культивирования  аэробов  из образцов детской  крови и  других  случаев  образцов  малога  объема (ликвор,синовиальная, перитонеальная  жидкость и т.п.)    В 1 уп - 50  фл Для исследования - крови на стерильность   442194</t>
  </si>
  <si>
    <t xml:space="preserve">Среда с  сорбентом  для  культивирования  аэробов  из образцов детской  крови и  других  случаев  образцов  малога  объема (ликвор,синовиальная, перитонеальная  жидкость и т.п.)    В 1 уп - 50  фл Для исследования - крови на стерильность </t>
  </si>
  <si>
    <t>Всего Итого по Баклаборатории:</t>
  </si>
  <si>
    <t>Изделия медицинского назначения</t>
  </si>
  <si>
    <t>Рентгенозащитный халат</t>
  </si>
  <si>
    <t>Контейнер лабораторный для взятия проб 1000мм с крышкой</t>
  </si>
  <si>
    <t>Аспиратор неонатальный мекониальный ASP</t>
  </si>
  <si>
    <t>Двухсторонний Ренекс ХР3-0,35/0,25 Для рентген кабинета</t>
  </si>
  <si>
    <t>Для аспирации мекония у новорожденных.При синдроме аспирации мекония необходимо отсосать густой меконий не только из носа и глотки, но также и из трахеи. Операцию целесообразно производить до того, как новорожденный сделает первый вдох.</t>
  </si>
  <si>
    <t>Фармацевт-Провизор:</t>
  </si>
  <si>
    <t>Намазбай Г.</t>
  </si>
  <si>
    <t>Приложение №3</t>
  </si>
  <si>
    <t>к протоколу №13</t>
  </si>
  <si>
    <t>27.04.2022г.</t>
  </si>
  <si>
    <t>ТОО ARMED PHARM</t>
  </si>
  <si>
    <t>ТОО ONTUSTIK Medical</t>
  </si>
  <si>
    <t>ТОО Фарм Синтез</t>
  </si>
  <si>
    <t>ТОО Нур торе</t>
  </si>
  <si>
    <t>Всего итого</t>
  </si>
  <si>
    <t xml:space="preserve">цена </t>
  </si>
  <si>
    <t>сумма</t>
  </si>
  <si>
    <t xml:space="preserve"> Заявка  на анализатор   DIRUI CS-T240 CS  2022г       (годовой)</t>
  </si>
  <si>
    <t>DIRU -Аланамитрансфераза ALT Kinetic 3000390</t>
  </si>
  <si>
    <t>DIRU - Аспартатаминотрансфераза AST Kinetic 3000410</t>
  </si>
  <si>
    <t>DIRUI CS-T240 CS Общий белок Total protein 3002384</t>
  </si>
  <si>
    <t>DIRU - Альбумин ALB END POINT 3002386</t>
  </si>
  <si>
    <t>DIRUI CS-T240 CS Общий билирубин Total bilirubin TB END POINT</t>
  </si>
  <si>
    <t>DIRUI CS-T240 CS Прямой билирубин Direct Bilirubin DB END POINT 3000500</t>
  </si>
  <si>
    <t>DIRUI CS-T240 CS Глюкоза Оксидаза GLU-OX END POINT 3000600</t>
  </si>
  <si>
    <t>DIRUI CS-T240 CS Мочевина UREA/BUN KINETIC 3002387</t>
  </si>
  <si>
    <t>DIRUI CS-T240 CS Антибактериальный безфосфорный детергент</t>
  </si>
  <si>
    <t>DIRUI CS-T240 CS Щелочной детергент</t>
  </si>
  <si>
    <t>DIRUI CS-T240 Магний Mg-XB END POINT 3000866</t>
  </si>
  <si>
    <t>DIRUI CS-T240 Железо Fe XB END POINT 3002857</t>
  </si>
  <si>
    <t>DIRUI CS-T240 Креатинин CRE Ref code-232012202004 SAP code-3000654</t>
  </si>
  <si>
    <t>Мультикалибратор  5мл *4 3001833</t>
  </si>
  <si>
    <t>Мультиконтроль Уровень 1 5мл*4 3001276</t>
  </si>
  <si>
    <t>Мультиконтроль Уровень 2  5мл *4 3001277</t>
  </si>
  <si>
    <t>Мультиконтроль Уровень 2 5мл *4 3001277</t>
  </si>
  <si>
    <t>DIRUI CS-T240 Щелочная фосфатаза ALP</t>
  </si>
  <si>
    <t xml:space="preserve">    Заявка  на анализатор DIRUI  H-500   2022 годовой</t>
  </si>
  <si>
    <t>Тест полоски DIRUI  H13Gr  №100 тест</t>
  </si>
  <si>
    <t>Контроль мочи (положительный)  «+» Urinalysis Control (Positive)</t>
  </si>
  <si>
    <t>Контроль мочи (oтрицательный)    «+» Urinalysis Control (Negative)</t>
  </si>
  <si>
    <t>Наконечник 100-1000мкл   №1000</t>
  </si>
  <si>
    <r>
      <t>Наконечник 100-1000мкл   №1000</t>
    </r>
    <r>
      <rPr>
        <sz val="11"/>
        <color rgb="FF01011B"/>
        <rFont val="Times New Roman"/>
        <family val="1"/>
        <charset val="204"/>
      </rPr>
      <t>Наконечники без фильтра Наконечники 1000 мкл без фильтра, стерильные, сертифицированные на отсутствие ДНКаз, РНКаз, эндотоксинов. Объём: 1000 мкл. Материал: полипропилен. Упаковка: 1000 шт. Цвет кодировки: прозрачный. Наконечник полимерный подходит для большинства современных дозаторов марок Biohit, Ленпипет, Finpipette, Gilson, Eppendorf, Socorex. Специальные наконечники для дозаторов предназначены для упрощения процедур разделения и дозирования различных жидкостей и веществ.</t>
    </r>
  </si>
  <si>
    <r>
      <t>Сульфасалициловая кислота</t>
    </r>
    <r>
      <rPr>
        <sz val="11"/>
        <color rgb="FF01011B"/>
        <rFont val="Times New Roman"/>
        <family val="1"/>
        <charset val="204"/>
      </rPr>
      <t xml:space="preserve"> - белый кристаллический порошок;  как реагент для обнаружения и разделения ионов Fe, A1, Be, Hg, Ti, Zr, Tl, U и др. , для определения Fe в сплавах, алюминии и других объектах.</t>
    </r>
  </si>
  <si>
    <r>
      <t>Масло иммерсионное.</t>
    </r>
    <r>
      <rPr>
        <sz val="11"/>
        <color rgb="FF01011B"/>
        <rFont val="Times New Roman"/>
        <family val="1"/>
        <charset val="204"/>
      </rPr>
      <t xml:space="preserve">                            Масло иммерсионное используется в качестве иммерсионной жидкости при работе с апохроматическими и ахроматическими объективами микроскопов всех видов, кроме люминесцентных, в видимой области спектра</t>
    </r>
  </si>
  <si>
    <t>Стаканчик для ингалятора</t>
  </si>
  <si>
    <t xml:space="preserve">Стаканчик для ингалятора </t>
  </si>
  <si>
    <t>Шланг воздушный для ингалятора</t>
  </si>
  <si>
    <t>Стетоскоп</t>
  </si>
  <si>
    <t>деревянный акушерский. Предназначен для прослушивания сердцебиения плода у беременных женщин. Стетоскоп акушерский выполнен из твердых пород дерева. Имеет хорошие акустические характеристики.</t>
  </si>
  <si>
    <t>Металический акушерский. Специальный акушерский стетоскоп для выслушивания сердцебиений плода. Форма колокола обеспечивает идеальную акустику. Стетоскоп акушерский произведен из аллюминиевого сплава. Обладает хорошими акустическими свойствами.</t>
  </si>
  <si>
    <t xml:space="preserve">Азопирамовая проба </t>
  </si>
  <si>
    <t>Сухие компоненты реактива на скрытую кровь на 50мл спиртового раствора для лабораторной диагностики.</t>
  </si>
  <si>
    <t>Стаканчик для аппарата Боброва</t>
  </si>
  <si>
    <t>Стаканчик для аппарата Боброва Редуктор с увлажнителем для кислородного баллона.Флоуметр состоит из регулятор потока кислорода штекер стандарта DIN для прямого подключения -банка увлажнения кислорода с шумопоглощающим рассеивателем</t>
  </si>
  <si>
    <t>Фонендоскоп</t>
  </si>
  <si>
    <t>SC Medica CS-417Тип. Комплектация: Головка фонендоскопа, включающая стетоскопическую и фонендоскопическую головки -1шт, Оголовье с эластичными оливами-1 пара., Уобразный звукпровод-1шт, Руководство по эксплуотации с гарантийным талоном-1шт</t>
  </si>
  <si>
    <t>Сантиметр</t>
  </si>
  <si>
    <t>сантиметр швейный. Мягкая линейка выполняется из прорезиненной ткани или мягкого пластика. Длина ленты -1,5 м(150см)  щирина -1,5-2 см. Разметка на ней наносится основными делениями с интервалом в 1см и промежуточными в1м. Узкие края сантиметровой полосы оформлены металлическими заклепками.</t>
  </si>
  <si>
    <t>И.О.Руководителя:</t>
  </si>
  <si>
    <t>Закирова 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</si>
</sst>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1011B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center"/>
    </xf>
    <xf numFmtId="0" fontId="4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0" fontId="6" fillId="0" borderId="0" xfId="0" applyFont="1" applyBorder="1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/>
    <xf numFmtId="4" fontId="6" fillId="0" borderId="0" xfId="0" applyNumberFormat="1" applyFont="1"/>
    <xf numFmtId="0" fontId="6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center" vertical="center" wrapText="1"/>
    </xf>
    <xf numFmtId="4" fontId="5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2" applyFont="1" applyFill="1" applyBorder="1" applyAlignment="1" applyProtection="1">
      <alignment horizontal="center" vertical="center" wrapText="1" shrinkToFit="1"/>
      <protection locked="0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Fill="1"/>
    <xf numFmtId="4" fontId="8" fillId="0" borderId="0" xfId="0" applyNumberFormat="1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8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" fontId="12" fillId="0" borderId="1" xfId="3" applyNumberFormat="1" applyFont="1" applyFill="1" applyBorder="1" applyAlignment="1">
      <alignment horizontal="center" vertical="center"/>
    </xf>
    <xf numFmtId="0" fontId="6" fillId="5" borderId="1" xfId="0" applyFont="1" applyFill="1" applyBorder="1"/>
    <xf numFmtId="0" fontId="8" fillId="5" borderId="1" xfId="0" applyFont="1" applyFill="1" applyBorder="1"/>
    <xf numFmtId="0" fontId="11" fillId="0" borderId="1" xfId="0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1" fillId="0" borderId="1" xfId="0" applyFont="1" applyBorder="1" applyAlignment="1"/>
    <xf numFmtId="0" fontId="13" fillId="0" borderId="1" xfId="0" applyFont="1" applyBorder="1" applyAlignment="1"/>
    <xf numFmtId="4" fontId="13" fillId="3" borderId="1" xfId="0" applyNumberFormat="1" applyFont="1" applyFill="1" applyBorder="1" applyAlignment="1"/>
    <xf numFmtId="0" fontId="10" fillId="0" borderId="1" xfId="0" applyFont="1" applyBorder="1" applyAlignment="1">
      <alignment horizontal="center"/>
    </xf>
    <xf numFmtId="4" fontId="8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8" fillId="2" borderId="1" xfId="0" applyFont="1" applyFill="1" applyBorder="1"/>
    <xf numFmtId="0" fontId="6" fillId="2" borderId="1" xfId="0" applyFont="1" applyFill="1" applyBorder="1"/>
    <xf numFmtId="0" fontId="13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Fill="1" applyBorder="1"/>
    <xf numFmtId="4" fontId="10" fillId="3" borderId="1" xfId="0" applyNumberFormat="1" applyFont="1" applyFill="1" applyBorder="1"/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4" fontId="10" fillId="4" borderId="1" xfId="0" applyNumberFormat="1" applyFont="1" applyFill="1" applyBorder="1"/>
    <xf numFmtId="0" fontId="1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/>
    <xf numFmtId="164" fontId="6" fillId="2" borderId="1" xfId="0" applyNumberFormat="1" applyFont="1" applyFill="1" applyBorder="1" applyAlignment="1">
      <alignment wrapText="1"/>
    </xf>
    <xf numFmtId="0" fontId="8" fillId="2" borderId="0" xfId="0" applyFont="1" applyFill="1"/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4" fontId="9" fillId="4" borderId="1" xfId="0" applyNumberFormat="1" applyFont="1" applyFill="1" applyBorder="1"/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1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4" fontId="10" fillId="0" borderId="1" xfId="0" applyNumberFormat="1" applyFont="1" applyBorder="1"/>
    <xf numFmtId="0" fontId="8" fillId="0" borderId="1" xfId="0" applyFont="1" applyBorder="1" applyAlignment="1">
      <alignment wrapText="1"/>
    </xf>
  </cellXfs>
  <cellStyles count="4">
    <cellStyle name="Обычный" xfId="0" builtinId="0"/>
    <cellStyle name="Обычный 2" xfId="1"/>
    <cellStyle name="Обычный 2 2" xfId="2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tabSelected="1" workbookViewId="0"/>
  </sheetViews>
  <sheetFormatPr defaultRowHeight="15.75" x14ac:dyDescent="0.25"/>
  <cols>
    <col min="1" max="1" width="9.140625" style="24"/>
    <col min="2" max="2" width="26.85546875" style="25" customWidth="1"/>
    <col min="3" max="3" width="38.140625" style="24" customWidth="1"/>
    <col min="4" max="4" width="14" style="24" customWidth="1"/>
    <col min="5" max="5" width="15.5703125" style="24" customWidth="1"/>
    <col min="6" max="6" width="20.140625" style="26" customWidth="1"/>
    <col min="7" max="7" width="18" style="27" customWidth="1"/>
    <col min="8" max="8" width="13.28515625" style="24" customWidth="1"/>
    <col min="9" max="9" width="15.140625" style="24" customWidth="1"/>
    <col min="10" max="10" width="12" style="24" customWidth="1"/>
    <col min="11" max="11" width="15.42578125" style="24" customWidth="1"/>
    <col min="12" max="12" width="9.140625" style="24"/>
    <col min="13" max="13" width="12" style="24" customWidth="1"/>
    <col min="14" max="14" width="9.140625" style="24"/>
    <col min="15" max="15" width="12" style="24" customWidth="1"/>
    <col min="16" max="16" width="9.140625" style="24"/>
    <col min="17" max="17" width="10.140625" style="24" bestFit="1" customWidth="1"/>
    <col min="18" max="20" width="9.140625" style="24"/>
    <col min="21" max="21" width="11" style="24" customWidth="1"/>
    <col min="22" max="16384" width="9.140625" style="24"/>
  </cols>
  <sheetData>
    <row r="1" spans="1:21" x14ac:dyDescent="0.25">
      <c r="M1" s="24" t="s">
        <v>103</v>
      </c>
    </row>
    <row r="2" spans="1:21" x14ac:dyDescent="0.25">
      <c r="M2" s="24" t="s">
        <v>104</v>
      </c>
    </row>
    <row r="3" spans="1:21" ht="23.25" customHeight="1" x14ac:dyDescent="0.25">
      <c r="B3" s="25" t="s">
        <v>105</v>
      </c>
    </row>
    <row r="4" spans="1:21" s="1" customFormat="1" ht="31.5" customHeight="1" x14ac:dyDescent="0.2">
      <c r="A4" s="17" t="s">
        <v>13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21" s="5" customFormat="1" ht="12.75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21" ht="15.75" customHeight="1" x14ac:dyDescent="0.25">
      <c r="A6" s="19" t="s">
        <v>0</v>
      </c>
      <c r="B6" s="20" t="s">
        <v>1</v>
      </c>
      <c r="C6" s="20" t="s">
        <v>2</v>
      </c>
      <c r="D6" s="20" t="s">
        <v>3</v>
      </c>
      <c r="E6" s="21" t="s">
        <v>4</v>
      </c>
      <c r="F6" s="21" t="s">
        <v>10</v>
      </c>
      <c r="G6" s="21" t="s">
        <v>5</v>
      </c>
      <c r="H6" s="22" t="s">
        <v>6</v>
      </c>
      <c r="I6" s="23" t="s">
        <v>7</v>
      </c>
      <c r="J6" s="16" t="s">
        <v>8</v>
      </c>
      <c r="K6" s="16" t="s">
        <v>9</v>
      </c>
      <c r="L6" s="28" t="s">
        <v>106</v>
      </c>
      <c r="M6" s="29"/>
      <c r="N6" s="28" t="s">
        <v>107</v>
      </c>
      <c r="O6" s="29"/>
      <c r="P6" s="28" t="s">
        <v>108</v>
      </c>
      <c r="Q6" s="29"/>
      <c r="R6" s="28" t="s">
        <v>109</v>
      </c>
      <c r="S6" s="29"/>
      <c r="T6" s="28" t="s">
        <v>110</v>
      </c>
      <c r="U6" s="29"/>
    </row>
    <row r="7" spans="1:21" s="1" customFormat="1" ht="50.25" customHeight="1" x14ac:dyDescent="0.2">
      <c r="A7" s="19"/>
      <c r="B7" s="20"/>
      <c r="C7" s="20"/>
      <c r="D7" s="20"/>
      <c r="E7" s="21"/>
      <c r="F7" s="21"/>
      <c r="G7" s="21"/>
      <c r="H7" s="22"/>
      <c r="I7" s="23"/>
      <c r="J7" s="16"/>
      <c r="K7" s="16"/>
      <c r="L7" s="30"/>
      <c r="M7" s="31"/>
      <c r="N7" s="30"/>
      <c r="O7" s="31"/>
      <c r="P7" s="30"/>
      <c r="Q7" s="31"/>
      <c r="R7" s="30"/>
      <c r="S7" s="31"/>
      <c r="T7" s="30"/>
      <c r="U7" s="31"/>
    </row>
    <row r="8" spans="1:21" s="1" customFormat="1" ht="25.5" customHeight="1" x14ac:dyDescent="0.2">
      <c r="A8" s="32" t="s">
        <v>18</v>
      </c>
      <c r="B8" s="33"/>
      <c r="C8" s="33"/>
      <c r="D8" s="33"/>
      <c r="E8" s="33"/>
      <c r="F8" s="33"/>
      <c r="G8" s="33"/>
      <c r="H8" s="33"/>
      <c r="I8" s="33"/>
      <c r="J8" s="33"/>
      <c r="K8" s="34"/>
      <c r="L8" s="2" t="s">
        <v>111</v>
      </c>
      <c r="M8" s="2" t="s">
        <v>112</v>
      </c>
      <c r="N8" s="2" t="s">
        <v>111</v>
      </c>
      <c r="O8" s="2" t="s">
        <v>112</v>
      </c>
      <c r="P8" s="2" t="s">
        <v>111</v>
      </c>
      <c r="Q8" s="2" t="s">
        <v>112</v>
      </c>
      <c r="R8" s="2" t="s">
        <v>111</v>
      </c>
      <c r="S8" s="2" t="s">
        <v>112</v>
      </c>
      <c r="T8" s="2" t="s">
        <v>111</v>
      </c>
      <c r="U8" s="2" t="s">
        <v>112</v>
      </c>
    </row>
    <row r="9" spans="1:21" s="1" customFormat="1" ht="33.75" customHeight="1" x14ac:dyDescent="0.25">
      <c r="A9" s="35" t="s">
        <v>113</v>
      </c>
      <c r="B9" s="36"/>
      <c r="C9" s="36"/>
      <c r="D9" s="36"/>
      <c r="E9" s="36"/>
      <c r="F9" s="36"/>
      <c r="G9" s="36"/>
      <c r="H9" s="36"/>
      <c r="I9" s="36"/>
      <c r="J9" s="36"/>
      <c r="K9" s="37"/>
      <c r="L9" s="2"/>
      <c r="M9" s="2"/>
      <c r="N9" s="2"/>
      <c r="O9" s="38">
        <f t="shared" ref="O9:O72" si="0">F9*N9</f>
        <v>0</v>
      </c>
      <c r="P9" s="2"/>
      <c r="Q9" s="2">
        <f t="shared" ref="Q9:Q72" si="1">F9*P9</f>
        <v>0</v>
      </c>
      <c r="R9" s="2"/>
      <c r="S9" s="2">
        <f t="shared" ref="S9:S72" si="2">F9*R9</f>
        <v>0</v>
      </c>
      <c r="T9" s="2"/>
      <c r="U9" s="2">
        <f t="shared" ref="U9:U72" si="3">F9*T9</f>
        <v>0</v>
      </c>
    </row>
    <row r="10" spans="1:21" s="1" customFormat="1" ht="114" customHeight="1" x14ac:dyDescent="0.25">
      <c r="A10" s="39">
        <v>1</v>
      </c>
      <c r="B10" s="40" t="s">
        <v>114</v>
      </c>
      <c r="C10" s="40" t="s">
        <v>114</v>
      </c>
      <c r="D10" s="41" t="s">
        <v>19</v>
      </c>
      <c r="E10" s="40">
        <v>14600</v>
      </c>
      <c r="F10" s="41">
        <v>16</v>
      </c>
      <c r="G10" s="42">
        <f>E10*F10</f>
        <v>233600</v>
      </c>
      <c r="H10" s="2">
        <v>233600</v>
      </c>
      <c r="I10" s="3" t="s">
        <v>15</v>
      </c>
      <c r="J10" s="3" t="s">
        <v>16</v>
      </c>
      <c r="K10" s="4" t="s">
        <v>12</v>
      </c>
      <c r="L10" s="2"/>
      <c r="M10" s="2"/>
      <c r="N10" s="43">
        <v>17520</v>
      </c>
      <c r="O10" s="44">
        <f t="shared" si="0"/>
        <v>280320</v>
      </c>
      <c r="P10" s="2"/>
      <c r="Q10" s="2">
        <f t="shared" si="1"/>
        <v>0</v>
      </c>
      <c r="R10" s="2"/>
      <c r="S10" s="2">
        <f t="shared" si="2"/>
        <v>0</v>
      </c>
      <c r="T10" s="2">
        <f t="shared" ref="T10:T26" si="4">N10</f>
        <v>17520</v>
      </c>
      <c r="U10" s="2">
        <f t="shared" si="3"/>
        <v>280320</v>
      </c>
    </row>
    <row r="11" spans="1:21" s="1" customFormat="1" ht="90" customHeight="1" x14ac:dyDescent="0.25">
      <c r="A11" s="39">
        <v>2</v>
      </c>
      <c r="B11" s="40" t="s">
        <v>115</v>
      </c>
      <c r="C11" s="40" t="s">
        <v>115</v>
      </c>
      <c r="D11" s="41" t="s">
        <v>19</v>
      </c>
      <c r="E11" s="40">
        <v>14600</v>
      </c>
      <c r="F11" s="41">
        <v>16</v>
      </c>
      <c r="G11" s="42">
        <f t="shared" ref="G11:G26" si="5">E11*F11</f>
        <v>233600</v>
      </c>
      <c r="H11" s="2">
        <v>233600</v>
      </c>
      <c r="I11" s="3" t="s">
        <v>15</v>
      </c>
      <c r="J11" s="3" t="s">
        <v>16</v>
      </c>
      <c r="K11" s="4" t="s">
        <v>12</v>
      </c>
      <c r="L11" s="2"/>
      <c r="M11" s="2"/>
      <c r="N11" s="43">
        <v>17520</v>
      </c>
      <c r="O11" s="44">
        <f t="shared" si="0"/>
        <v>280320</v>
      </c>
      <c r="P11" s="2"/>
      <c r="Q11" s="2">
        <f t="shared" si="1"/>
        <v>0</v>
      </c>
      <c r="R11" s="2"/>
      <c r="S11" s="2">
        <f t="shared" si="2"/>
        <v>0</v>
      </c>
      <c r="T11" s="2">
        <f t="shared" si="4"/>
        <v>17520</v>
      </c>
      <c r="U11" s="2">
        <f t="shared" si="3"/>
        <v>280320</v>
      </c>
    </row>
    <row r="12" spans="1:21" s="1" customFormat="1" ht="89.25" customHeight="1" x14ac:dyDescent="0.25">
      <c r="A12" s="39">
        <v>3</v>
      </c>
      <c r="B12" s="40" t="s">
        <v>116</v>
      </c>
      <c r="C12" s="40" t="s">
        <v>116</v>
      </c>
      <c r="D12" s="41" t="s">
        <v>19</v>
      </c>
      <c r="E12" s="40">
        <v>10300</v>
      </c>
      <c r="F12" s="41">
        <v>8</v>
      </c>
      <c r="G12" s="42">
        <f t="shared" si="5"/>
        <v>82400</v>
      </c>
      <c r="H12" s="2">
        <v>82400</v>
      </c>
      <c r="I12" s="3" t="s">
        <v>15</v>
      </c>
      <c r="J12" s="3" t="s">
        <v>16</v>
      </c>
      <c r="K12" s="4" t="s">
        <v>12</v>
      </c>
      <c r="L12" s="2"/>
      <c r="M12" s="2"/>
      <c r="N12" s="43">
        <v>12360</v>
      </c>
      <c r="O12" s="44">
        <f t="shared" si="0"/>
        <v>98880</v>
      </c>
      <c r="P12" s="2"/>
      <c r="Q12" s="2">
        <f t="shared" si="1"/>
        <v>0</v>
      </c>
      <c r="R12" s="2"/>
      <c r="S12" s="2">
        <f t="shared" si="2"/>
        <v>0</v>
      </c>
      <c r="T12" s="2">
        <f t="shared" si="4"/>
        <v>12360</v>
      </c>
      <c r="U12" s="2">
        <f t="shared" si="3"/>
        <v>98880</v>
      </c>
    </row>
    <row r="13" spans="1:21" ht="51.75" x14ac:dyDescent="0.25">
      <c r="A13" s="39">
        <v>4</v>
      </c>
      <c r="B13" s="40" t="s">
        <v>117</v>
      </c>
      <c r="C13" s="40" t="s">
        <v>117</v>
      </c>
      <c r="D13" s="41" t="s">
        <v>19</v>
      </c>
      <c r="E13" s="40">
        <v>10560</v>
      </c>
      <c r="F13" s="41">
        <v>6</v>
      </c>
      <c r="G13" s="42">
        <f t="shared" si="5"/>
        <v>63360</v>
      </c>
      <c r="H13" s="2">
        <v>63360</v>
      </c>
      <c r="I13" s="3" t="s">
        <v>15</v>
      </c>
      <c r="J13" s="3" t="s">
        <v>16</v>
      </c>
      <c r="K13" s="4" t="s">
        <v>12</v>
      </c>
      <c r="L13" s="38"/>
      <c r="M13" s="38"/>
      <c r="N13" s="44">
        <v>10560</v>
      </c>
      <c r="O13" s="44">
        <f t="shared" si="0"/>
        <v>63360</v>
      </c>
      <c r="P13" s="38"/>
      <c r="Q13" s="2">
        <f t="shared" si="1"/>
        <v>0</v>
      </c>
      <c r="R13" s="38"/>
      <c r="S13" s="2">
        <f t="shared" si="2"/>
        <v>0</v>
      </c>
      <c r="T13" s="38">
        <f t="shared" si="4"/>
        <v>10560</v>
      </c>
      <c r="U13" s="2">
        <f t="shared" si="3"/>
        <v>63360</v>
      </c>
    </row>
    <row r="14" spans="1:21" ht="51.75" x14ac:dyDescent="0.25">
      <c r="A14" s="39">
        <v>5</v>
      </c>
      <c r="B14" s="40" t="s">
        <v>118</v>
      </c>
      <c r="C14" s="40" t="s">
        <v>118</v>
      </c>
      <c r="D14" s="41" t="s">
        <v>19</v>
      </c>
      <c r="E14" s="40">
        <v>20100</v>
      </c>
      <c r="F14" s="41">
        <v>10</v>
      </c>
      <c r="G14" s="42">
        <f t="shared" si="5"/>
        <v>201000</v>
      </c>
      <c r="H14" s="2">
        <v>201000</v>
      </c>
      <c r="I14" s="3" t="s">
        <v>15</v>
      </c>
      <c r="J14" s="3" t="s">
        <v>16</v>
      </c>
      <c r="K14" s="4" t="s">
        <v>12</v>
      </c>
      <c r="L14" s="38"/>
      <c r="M14" s="38"/>
      <c r="N14" s="44">
        <v>24120</v>
      </c>
      <c r="O14" s="44">
        <f t="shared" si="0"/>
        <v>241200</v>
      </c>
      <c r="P14" s="38"/>
      <c r="Q14" s="2">
        <f t="shared" si="1"/>
        <v>0</v>
      </c>
      <c r="R14" s="38"/>
      <c r="S14" s="2">
        <f t="shared" si="2"/>
        <v>0</v>
      </c>
      <c r="T14" s="38">
        <f t="shared" si="4"/>
        <v>24120</v>
      </c>
      <c r="U14" s="2">
        <f t="shared" si="3"/>
        <v>241200</v>
      </c>
    </row>
    <row r="15" spans="1:21" ht="51.75" x14ac:dyDescent="0.25">
      <c r="A15" s="39">
        <v>6</v>
      </c>
      <c r="B15" s="40" t="s">
        <v>119</v>
      </c>
      <c r="C15" s="40" t="s">
        <v>119</v>
      </c>
      <c r="D15" s="41" t="s">
        <v>19</v>
      </c>
      <c r="E15" s="40">
        <v>20100</v>
      </c>
      <c r="F15" s="41">
        <v>10</v>
      </c>
      <c r="G15" s="42">
        <f t="shared" si="5"/>
        <v>201000</v>
      </c>
      <c r="H15" s="2">
        <v>201000</v>
      </c>
      <c r="I15" s="3" t="s">
        <v>15</v>
      </c>
      <c r="J15" s="3" t="s">
        <v>16</v>
      </c>
      <c r="K15" s="4" t="s">
        <v>12</v>
      </c>
      <c r="L15" s="38"/>
      <c r="M15" s="38"/>
      <c r="N15" s="44">
        <v>24120</v>
      </c>
      <c r="O15" s="44">
        <f t="shared" si="0"/>
        <v>241200</v>
      </c>
      <c r="P15" s="38"/>
      <c r="Q15" s="2">
        <f t="shared" si="1"/>
        <v>0</v>
      </c>
      <c r="R15" s="38"/>
      <c r="S15" s="2">
        <f t="shared" si="2"/>
        <v>0</v>
      </c>
      <c r="T15" s="38">
        <f t="shared" si="4"/>
        <v>24120</v>
      </c>
      <c r="U15" s="2">
        <f t="shared" si="3"/>
        <v>241200</v>
      </c>
    </row>
    <row r="16" spans="1:21" ht="51.75" x14ac:dyDescent="0.25">
      <c r="A16" s="39">
        <v>7</v>
      </c>
      <c r="B16" s="40" t="s">
        <v>120</v>
      </c>
      <c r="C16" s="40" t="s">
        <v>120</v>
      </c>
      <c r="D16" s="41" t="s">
        <v>19</v>
      </c>
      <c r="E16" s="40">
        <v>14040</v>
      </c>
      <c r="F16" s="41">
        <v>4</v>
      </c>
      <c r="G16" s="42">
        <f t="shared" si="5"/>
        <v>56160</v>
      </c>
      <c r="H16" s="2">
        <v>56160</v>
      </c>
      <c r="I16" s="3" t="s">
        <v>15</v>
      </c>
      <c r="J16" s="3" t="s">
        <v>16</v>
      </c>
      <c r="K16" s="4" t="s">
        <v>12</v>
      </c>
      <c r="L16" s="38"/>
      <c r="M16" s="38"/>
      <c r="N16" s="44">
        <v>14040</v>
      </c>
      <c r="O16" s="44">
        <f t="shared" si="0"/>
        <v>56160</v>
      </c>
      <c r="P16" s="38"/>
      <c r="Q16" s="2">
        <f t="shared" si="1"/>
        <v>0</v>
      </c>
      <c r="R16" s="38"/>
      <c r="S16" s="2">
        <f t="shared" si="2"/>
        <v>0</v>
      </c>
      <c r="T16" s="38">
        <f t="shared" si="4"/>
        <v>14040</v>
      </c>
      <c r="U16" s="2">
        <f t="shared" si="3"/>
        <v>56160</v>
      </c>
    </row>
    <row r="17" spans="1:21" ht="51.75" x14ac:dyDescent="0.25">
      <c r="A17" s="39">
        <v>8</v>
      </c>
      <c r="B17" s="40" t="s">
        <v>121</v>
      </c>
      <c r="C17" s="40" t="s">
        <v>121</v>
      </c>
      <c r="D17" s="41" t="s">
        <v>19</v>
      </c>
      <c r="E17" s="40">
        <v>27800</v>
      </c>
      <c r="F17" s="41">
        <v>16</v>
      </c>
      <c r="G17" s="42">
        <f t="shared" si="5"/>
        <v>444800</v>
      </c>
      <c r="H17" s="2">
        <v>444800</v>
      </c>
      <c r="I17" s="3" t="s">
        <v>15</v>
      </c>
      <c r="J17" s="3" t="s">
        <v>16</v>
      </c>
      <c r="K17" s="4" t="s">
        <v>12</v>
      </c>
      <c r="L17" s="38"/>
      <c r="M17" s="38"/>
      <c r="N17" s="44">
        <v>33360</v>
      </c>
      <c r="O17" s="44">
        <f t="shared" si="0"/>
        <v>533760</v>
      </c>
      <c r="P17" s="38"/>
      <c r="Q17" s="2">
        <f t="shared" si="1"/>
        <v>0</v>
      </c>
      <c r="R17" s="38"/>
      <c r="S17" s="2">
        <f t="shared" si="2"/>
        <v>0</v>
      </c>
      <c r="T17" s="38">
        <f t="shared" si="4"/>
        <v>33360</v>
      </c>
      <c r="U17" s="2">
        <f t="shared" si="3"/>
        <v>533760</v>
      </c>
    </row>
    <row r="18" spans="1:21" ht="51.75" x14ac:dyDescent="0.25">
      <c r="A18" s="39">
        <v>9</v>
      </c>
      <c r="B18" s="40" t="s">
        <v>122</v>
      </c>
      <c r="C18" s="40" t="s">
        <v>122</v>
      </c>
      <c r="D18" s="41" t="s">
        <v>19</v>
      </c>
      <c r="E18" s="40">
        <v>46500</v>
      </c>
      <c r="F18" s="41">
        <v>10</v>
      </c>
      <c r="G18" s="42">
        <f t="shared" si="5"/>
        <v>465000</v>
      </c>
      <c r="H18" s="2">
        <v>465000</v>
      </c>
      <c r="I18" s="3" t="s">
        <v>15</v>
      </c>
      <c r="J18" s="3" t="s">
        <v>16</v>
      </c>
      <c r="K18" s="4" t="s">
        <v>12</v>
      </c>
      <c r="L18" s="38"/>
      <c r="M18" s="38"/>
      <c r="N18" s="44">
        <v>55800</v>
      </c>
      <c r="O18" s="44">
        <f t="shared" si="0"/>
        <v>558000</v>
      </c>
      <c r="P18" s="38"/>
      <c r="Q18" s="2">
        <f t="shared" si="1"/>
        <v>0</v>
      </c>
      <c r="R18" s="38"/>
      <c r="S18" s="2">
        <f t="shared" si="2"/>
        <v>0</v>
      </c>
      <c r="T18" s="38">
        <f t="shared" si="4"/>
        <v>55800</v>
      </c>
      <c r="U18" s="2">
        <f t="shared" si="3"/>
        <v>558000</v>
      </c>
    </row>
    <row r="19" spans="1:21" ht="51.75" x14ac:dyDescent="0.25">
      <c r="A19" s="39">
        <v>10</v>
      </c>
      <c r="B19" s="40" t="s">
        <v>123</v>
      </c>
      <c r="C19" s="40" t="s">
        <v>123</v>
      </c>
      <c r="D19" s="41" t="s">
        <v>19</v>
      </c>
      <c r="E19" s="40">
        <v>46500</v>
      </c>
      <c r="F19" s="41">
        <v>5</v>
      </c>
      <c r="G19" s="42">
        <f t="shared" si="5"/>
        <v>232500</v>
      </c>
      <c r="H19" s="2">
        <v>232500</v>
      </c>
      <c r="I19" s="3" t="s">
        <v>15</v>
      </c>
      <c r="J19" s="3" t="s">
        <v>16</v>
      </c>
      <c r="K19" s="4" t="s">
        <v>12</v>
      </c>
      <c r="L19" s="38"/>
      <c r="M19" s="38"/>
      <c r="N19" s="44">
        <v>55800</v>
      </c>
      <c r="O19" s="44">
        <f t="shared" si="0"/>
        <v>279000</v>
      </c>
      <c r="P19" s="38"/>
      <c r="Q19" s="2">
        <f t="shared" si="1"/>
        <v>0</v>
      </c>
      <c r="R19" s="38"/>
      <c r="S19" s="2">
        <f t="shared" si="2"/>
        <v>0</v>
      </c>
      <c r="T19" s="38">
        <f t="shared" si="4"/>
        <v>55800</v>
      </c>
      <c r="U19" s="2">
        <f t="shared" si="3"/>
        <v>279000</v>
      </c>
    </row>
    <row r="20" spans="1:21" ht="51.75" x14ac:dyDescent="0.25">
      <c r="A20" s="39">
        <v>11</v>
      </c>
      <c r="B20" s="40" t="s">
        <v>124</v>
      </c>
      <c r="C20" s="40" t="s">
        <v>124</v>
      </c>
      <c r="D20" s="41" t="s">
        <v>19</v>
      </c>
      <c r="E20" s="40">
        <v>12360</v>
      </c>
      <c r="F20" s="41">
        <v>5</v>
      </c>
      <c r="G20" s="42">
        <f t="shared" si="5"/>
        <v>61800</v>
      </c>
      <c r="H20" s="2">
        <v>61800</v>
      </c>
      <c r="I20" s="3" t="s">
        <v>15</v>
      </c>
      <c r="J20" s="3" t="s">
        <v>16</v>
      </c>
      <c r="K20" s="4" t="s">
        <v>12</v>
      </c>
      <c r="L20" s="38"/>
      <c r="M20" s="38"/>
      <c r="N20" s="44">
        <v>12360</v>
      </c>
      <c r="O20" s="44">
        <f t="shared" si="0"/>
        <v>61800</v>
      </c>
      <c r="P20" s="38"/>
      <c r="Q20" s="2">
        <f t="shared" si="1"/>
        <v>0</v>
      </c>
      <c r="R20" s="38"/>
      <c r="S20" s="2">
        <f t="shared" si="2"/>
        <v>0</v>
      </c>
      <c r="T20" s="38">
        <f t="shared" si="4"/>
        <v>12360</v>
      </c>
      <c r="U20" s="2">
        <f t="shared" si="3"/>
        <v>61800</v>
      </c>
    </row>
    <row r="21" spans="1:21" ht="51.75" x14ac:dyDescent="0.25">
      <c r="A21" s="39">
        <v>12</v>
      </c>
      <c r="B21" s="40" t="s">
        <v>125</v>
      </c>
      <c r="C21" s="40" t="s">
        <v>125</v>
      </c>
      <c r="D21" s="41" t="s">
        <v>19</v>
      </c>
      <c r="E21" s="40">
        <v>45360</v>
      </c>
      <c r="F21" s="41">
        <v>2</v>
      </c>
      <c r="G21" s="42">
        <f t="shared" si="5"/>
        <v>90720</v>
      </c>
      <c r="H21" s="2">
        <v>90720</v>
      </c>
      <c r="I21" s="3" t="s">
        <v>15</v>
      </c>
      <c r="J21" s="3" t="s">
        <v>16</v>
      </c>
      <c r="K21" s="4" t="s">
        <v>12</v>
      </c>
      <c r="L21" s="38"/>
      <c r="M21" s="38"/>
      <c r="N21" s="44">
        <v>45360</v>
      </c>
      <c r="O21" s="44">
        <f t="shared" si="0"/>
        <v>90720</v>
      </c>
      <c r="P21" s="38"/>
      <c r="Q21" s="2">
        <f t="shared" si="1"/>
        <v>0</v>
      </c>
      <c r="R21" s="38"/>
      <c r="S21" s="2">
        <f t="shared" si="2"/>
        <v>0</v>
      </c>
      <c r="T21" s="38">
        <f t="shared" si="4"/>
        <v>45360</v>
      </c>
      <c r="U21" s="2">
        <f t="shared" si="3"/>
        <v>90720</v>
      </c>
    </row>
    <row r="22" spans="1:21" ht="51.75" x14ac:dyDescent="0.25">
      <c r="A22" s="39">
        <v>13</v>
      </c>
      <c r="B22" s="40" t="s">
        <v>126</v>
      </c>
      <c r="C22" s="40" t="s">
        <v>126</v>
      </c>
      <c r="D22" s="41" t="s">
        <v>19</v>
      </c>
      <c r="E22" s="40">
        <v>8500</v>
      </c>
      <c r="F22" s="41">
        <v>12</v>
      </c>
      <c r="G22" s="42">
        <f t="shared" si="5"/>
        <v>102000</v>
      </c>
      <c r="H22" s="2">
        <v>102000</v>
      </c>
      <c r="I22" s="3" t="s">
        <v>15</v>
      </c>
      <c r="J22" s="3" t="s">
        <v>16</v>
      </c>
      <c r="K22" s="4" t="s">
        <v>12</v>
      </c>
      <c r="L22" s="38"/>
      <c r="M22" s="38"/>
      <c r="N22" s="44">
        <v>12300</v>
      </c>
      <c r="O22" s="44">
        <f t="shared" si="0"/>
        <v>147600</v>
      </c>
      <c r="P22" s="38"/>
      <c r="Q22" s="2">
        <f t="shared" si="1"/>
        <v>0</v>
      </c>
      <c r="R22" s="38"/>
      <c r="S22" s="2">
        <f t="shared" si="2"/>
        <v>0</v>
      </c>
      <c r="T22" s="38">
        <f t="shared" si="4"/>
        <v>12300</v>
      </c>
      <c r="U22" s="2">
        <f t="shared" si="3"/>
        <v>147600</v>
      </c>
    </row>
    <row r="23" spans="1:21" ht="51.75" x14ac:dyDescent="0.25">
      <c r="A23" s="39">
        <v>14</v>
      </c>
      <c r="B23" s="45" t="s">
        <v>127</v>
      </c>
      <c r="C23" s="40" t="s">
        <v>127</v>
      </c>
      <c r="D23" s="46" t="s">
        <v>19</v>
      </c>
      <c r="E23" s="47">
        <v>9890</v>
      </c>
      <c r="F23" s="46">
        <v>5</v>
      </c>
      <c r="G23" s="42">
        <f t="shared" si="5"/>
        <v>49450</v>
      </c>
      <c r="H23" s="2">
        <v>49450</v>
      </c>
      <c r="I23" s="3" t="s">
        <v>15</v>
      </c>
      <c r="J23" s="3" t="s">
        <v>16</v>
      </c>
      <c r="K23" s="4" t="s">
        <v>12</v>
      </c>
      <c r="L23" s="38"/>
      <c r="M23" s="38"/>
      <c r="N23" s="44">
        <v>11250</v>
      </c>
      <c r="O23" s="44">
        <f t="shared" si="0"/>
        <v>56250</v>
      </c>
      <c r="P23" s="38"/>
      <c r="Q23" s="2">
        <f t="shared" si="1"/>
        <v>0</v>
      </c>
      <c r="R23" s="38"/>
      <c r="S23" s="2">
        <f t="shared" si="2"/>
        <v>0</v>
      </c>
      <c r="T23" s="38">
        <f t="shared" si="4"/>
        <v>11250</v>
      </c>
      <c r="U23" s="2">
        <f t="shared" si="3"/>
        <v>56250</v>
      </c>
    </row>
    <row r="24" spans="1:21" ht="51.75" x14ac:dyDescent="0.25">
      <c r="A24" s="39">
        <v>15</v>
      </c>
      <c r="B24" s="40" t="s">
        <v>128</v>
      </c>
      <c r="C24" s="40" t="s">
        <v>128</v>
      </c>
      <c r="D24" s="46" t="s">
        <v>19</v>
      </c>
      <c r="E24" s="47">
        <v>15824</v>
      </c>
      <c r="F24" s="46">
        <v>3</v>
      </c>
      <c r="G24" s="42">
        <f t="shared" si="5"/>
        <v>47472</v>
      </c>
      <c r="H24" s="2">
        <v>47472</v>
      </c>
      <c r="I24" s="3" t="s">
        <v>15</v>
      </c>
      <c r="J24" s="3" t="s">
        <v>16</v>
      </c>
      <c r="K24" s="4" t="s">
        <v>12</v>
      </c>
      <c r="L24" s="38"/>
      <c r="M24" s="38"/>
      <c r="N24" s="44">
        <v>18100</v>
      </c>
      <c r="O24" s="44">
        <f t="shared" si="0"/>
        <v>54300</v>
      </c>
      <c r="P24" s="38"/>
      <c r="Q24" s="2">
        <f t="shared" si="1"/>
        <v>0</v>
      </c>
      <c r="R24" s="38"/>
      <c r="S24" s="2">
        <f t="shared" si="2"/>
        <v>0</v>
      </c>
      <c r="T24" s="38">
        <f t="shared" si="4"/>
        <v>18100</v>
      </c>
      <c r="U24" s="2">
        <f t="shared" si="3"/>
        <v>54300</v>
      </c>
    </row>
    <row r="25" spans="1:21" ht="51.75" x14ac:dyDescent="0.25">
      <c r="A25" s="39">
        <v>16</v>
      </c>
      <c r="B25" s="40" t="s">
        <v>129</v>
      </c>
      <c r="C25" s="40" t="s">
        <v>130</v>
      </c>
      <c r="D25" s="46" t="s">
        <v>19</v>
      </c>
      <c r="E25" s="47">
        <v>10879</v>
      </c>
      <c r="F25" s="46">
        <v>3</v>
      </c>
      <c r="G25" s="42">
        <f t="shared" si="5"/>
        <v>32637</v>
      </c>
      <c r="H25" s="2">
        <v>32637</v>
      </c>
      <c r="I25" s="3" t="s">
        <v>15</v>
      </c>
      <c r="J25" s="3" t="s">
        <v>16</v>
      </c>
      <c r="K25" s="4" t="s">
        <v>12</v>
      </c>
      <c r="L25" s="38"/>
      <c r="M25" s="38"/>
      <c r="N25" s="44">
        <v>12400</v>
      </c>
      <c r="O25" s="44">
        <f t="shared" si="0"/>
        <v>37200</v>
      </c>
      <c r="P25" s="38"/>
      <c r="Q25" s="2">
        <f t="shared" si="1"/>
        <v>0</v>
      </c>
      <c r="R25" s="38"/>
      <c r="S25" s="2">
        <f t="shared" si="2"/>
        <v>0</v>
      </c>
      <c r="T25" s="38">
        <f t="shared" si="4"/>
        <v>12400</v>
      </c>
      <c r="U25" s="2">
        <f t="shared" si="3"/>
        <v>37200</v>
      </c>
    </row>
    <row r="26" spans="1:21" ht="51.75" x14ac:dyDescent="0.25">
      <c r="A26" s="39">
        <v>17</v>
      </c>
      <c r="B26" s="40" t="s">
        <v>131</v>
      </c>
      <c r="C26" s="40" t="s">
        <v>131</v>
      </c>
      <c r="D26" s="41" t="s">
        <v>19</v>
      </c>
      <c r="E26" s="40">
        <v>17520</v>
      </c>
      <c r="F26" s="41">
        <v>2</v>
      </c>
      <c r="G26" s="42">
        <f t="shared" si="5"/>
        <v>35040</v>
      </c>
      <c r="H26" s="2">
        <v>35040</v>
      </c>
      <c r="I26" s="3" t="s">
        <v>15</v>
      </c>
      <c r="J26" s="3" t="s">
        <v>16</v>
      </c>
      <c r="K26" s="4" t="s">
        <v>12</v>
      </c>
      <c r="L26" s="38"/>
      <c r="M26" s="38"/>
      <c r="N26" s="44">
        <v>17520</v>
      </c>
      <c r="O26" s="44">
        <f t="shared" si="0"/>
        <v>35040</v>
      </c>
      <c r="P26" s="38"/>
      <c r="Q26" s="2">
        <f t="shared" si="1"/>
        <v>0</v>
      </c>
      <c r="R26" s="38"/>
      <c r="S26" s="2">
        <f t="shared" si="2"/>
        <v>0</v>
      </c>
      <c r="T26" s="38">
        <f t="shared" si="4"/>
        <v>17520</v>
      </c>
      <c r="U26" s="2">
        <f t="shared" si="3"/>
        <v>35040</v>
      </c>
    </row>
    <row r="27" spans="1:21" s="1" customFormat="1" ht="33.75" customHeight="1" x14ac:dyDescent="0.25">
      <c r="A27" s="48"/>
      <c r="B27" s="49" t="s">
        <v>14</v>
      </c>
      <c r="C27" s="48"/>
      <c r="D27" s="48"/>
      <c r="E27" s="48"/>
      <c r="F27" s="48"/>
      <c r="G27" s="50">
        <f>SUM(G10:G26)</f>
        <v>2632539</v>
      </c>
      <c r="H27" s="48"/>
      <c r="I27" s="48"/>
      <c r="J27" s="48"/>
      <c r="K27" s="48"/>
      <c r="L27" s="2"/>
      <c r="M27" s="2"/>
      <c r="N27" s="2"/>
      <c r="O27" s="38">
        <f t="shared" si="0"/>
        <v>0</v>
      </c>
      <c r="P27" s="2"/>
      <c r="Q27" s="2">
        <f t="shared" si="1"/>
        <v>0</v>
      </c>
      <c r="R27" s="2"/>
      <c r="S27" s="2">
        <f t="shared" si="2"/>
        <v>0</v>
      </c>
      <c r="T27" s="2"/>
      <c r="U27" s="2">
        <f t="shared" si="3"/>
        <v>0</v>
      </c>
    </row>
    <row r="28" spans="1:21" ht="36" customHeight="1" x14ac:dyDescent="0.25">
      <c r="A28" s="51" t="s">
        <v>132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38"/>
      <c r="M28" s="38"/>
      <c r="N28" s="38"/>
      <c r="O28" s="38">
        <f t="shared" si="0"/>
        <v>0</v>
      </c>
      <c r="P28" s="38"/>
      <c r="Q28" s="2">
        <f t="shared" si="1"/>
        <v>0</v>
      </c>
      <c r="R28" s="38"/>
      <c r="S28" s="2">
        <f t="shared" si="2"/>
        <v>0</v>
      </c>
      <c r="T28" s="38"/>
      <c r="U28" s="2">
        <f t="shared" si="3"/>
        <v>0</v>
      </c>
    </row>
    <row r="29" spans="1:21" ht="51.75" x14ac:dyDescent="0.25">
      <c r="A29" s="38">
        <v>1</v>
      </c>
      <c r="B29" s="47" t="s">
        <v>133</v>
      </c>
      <c r="C29" s="47" t="s">
        <v>133</v>
      </c>
      <c r="D29" s="46" t="s">
        <v>19</v>
      </c>
      <c r="E29" s="47">
        <v>10600</v>
      </c>
      <c r="F29" s="46">
        <v>12</v>
      </c>
      <c r="G29" s="52">
        <f>E29*F29</f>
        <v>127200</v>
      </c>
      <c r="H29" s="2" t="s">
        <v>11</v>
      </c>
      <c r="I29" s="3" t="s">
        <v>15</v>
      </c>
      <c r="J29" s="3" t="s">
        <v>16</v>
      </c>
      <c r="K29" s="4" t="s">
        <v>12</v>
      </c>
      <c r="L29" s="38"/>
      <c r="M29" s="38"/>
      <c r="N29" s="44">
        <v>10600</v>
      </c>
      <c r="O29" s="44">
        <f t="shared" si="0"/>
        <v>127200</v>
      </c>
      <c r="P29" s="38"/>
      <c r="Q29" s="2">
        <f t="shared" si="1"/>
        <v>0</v>
      </c>
      <c r="R29" s="38"/>
      <c r="S29" s="2">
        <f t="shared" si="2"/>
        <v>0</v>
      </c>
      <c r="T29" s="38">
        <f>N29</f>
        <v>10600</v>
      </c>
      <c r="U29" s="2">
        <f t="shared" si="3"/>
        <v>127200</v>
      </c>
    </row>
    <row r="30" spans="1:21" ht="51.75" x14ac:dyDescent="0.25">
      <c r="A30" s="38">
        <v>2</v>
      </c>
      <c r="B30" s="40" t="s">
        <v>134</v>
      </c>
      <c r="C30" s="40" t="s">
        <v>134</v>
      </c>
      <c r="D30" s="41" t="s">
        <v>19</v>
      </c>
      <c r="E30" s="40">
        <v>1950</v>
      </c>
      <c r="F30" s="41">
        <v>6</v>
      </c>
      <c r="G30" s="52">
        <f t="shared" ref="G30:G31" si="6">E30*F30</f>
        <v>11700</v>
      </c>
      <c r="H30" s="2" t="s">
        <v>11</v>
      </c>
      <c r="I30" s="3" t="s">
        <v>15</v>
      </c>
      <c r="J30" s="3" t="s">
        <v>16</v>
      </c>
      <c r="K30" s="4" t="s">
        <v>12</v>
      </c>
      <c r="L30" s="38"/>
      <c r="M30" s="38"/>
      <c r="N30" s="44">
        <v>1950</v>
      </c>
      <c r="O30" s="44">
        <f t="shared" si="0"/>
        <v>11700</v>
      </c>
      <c r="P30" s="38"/>
      <c r="Q30" s="2">
        <f t="shared" si="1"/>
        <v>0</v>
      </c>
      <c r="R30" s="38"/>
      <c r="S30" s="2">
        <f t="shared" si="2"/>
        <v>0</v>
      </c>
      <c r="T30" s="38">
        <f>N30</f>
        <v>1950</v>
      </c>
      <c r="U30" s="2">
        <f t="shared" si="3"/>
        <v>11700</v>
      </c>
    </row>
    <row r="31" spans="1:21" ht="51.75" x14ac:dyDescent="0.25">
      <c r="A31" s="38">
        <v>3</v>
      </c>
      <c r="B31" s="40" t="s">
        <v>135</v>
      </c>
      <c r="C31" s="40" t="s">
        <v>135</v>
      </c>
      <c r="D31" s="41" t="s">
        <v>19</v>
      </c>
      <c r="E31" s="40">
        <v>1950</v>
      </c>
      <c r="F31" s="41">
        <v>6</v>
      </c>
      <c r="G31" s="52">
        <f t="shared" si="6"/>
        <v>11700</v>
      </c>
      <c r="H31" s="2" t="s">
        <v>11</v>
      </c>
      <c r="I31" s="3" t="s">
        <v>15</v>
      </c>
      <c r="J31" s="3" t="s">
        <v>16</v>
      </c>
      <c r="K31" s="4" t="s">
        <v>12</v>
      </c>
      <c r="L31" s="38"/>
      <c r="M31" s="38"/>
      <c r="N31" s="44">
        <v>1950</v>
      </c>
      <c r="O31" s="44">
        <f t="shared" si="0"/>
        <v>11700</v>
      </c>
      <c r="P31" s="38"/>
      <c r="Q31" s="2">
        <f t="shared" si="1"/>
        <v>0</v>
      </c>
      <c r="R31" s="38"/>
      <c r="S31" s="2">
        <f t="shared" si="2"/>
        <v>0</v>
      </c>
      <c r="T31" s="38">
        <f>N31</f>
        <v>1950</v>
      </c>
      <c r="U31" s="2">
        <f t="shared" si="3"/>
        <v>11700</v>
      </c>
    </row>
    <row r="32" spans="1:21" s="1" customFormat="1" ht="33.75" customHeight="1" x14ac:dyDescent="0.25">
      <c r="A32" s="48"/>
      <c r="B32" s="49" t="s">
        <v>14</v>
      </c>
      <c r="C32" s="48"/>
      <c r="D32" s="48"/>
      <c r="E32" s="48"/>
      <c r="F32" s="48"/>
      <c r="G32" s="50">
        <f>SUM(G29:G31)</f>
        <v>150600</v>
      </c>
      <c r="H32" s="48"/>
      <c r="I32" s="48"/>
      <c r="J32" s="48"/>
      <c r="K32" s="48"/>
      <c r="L32" s="2"/>
      <c r="M32" s="2"/>
      <c r="N32" s="2"/>
      <c r="O32" s="38">
        <f t="shared" si="0"/>
        <v>0</v>
      </c>
      <c r="P32" s="2"/>
      <c r="Q32" s="2">
        <f t="shared" si="1"/>
        <v>0</v>
      </c>
      <c r="R32" s="2"/>
      <c r="S32" s="2">
        <f t="shared" si="2"/>
        <v>0</v>
      </c>
      <c r="T32" s="2"/>
      <c r="U32" s="2">
        <f t="shared" si="3"/>
        <v>0</v>
      </c>
    </row>
    <row r="33" spans="1:21" ht="18.75" x14ac:dyDescent="0.3">
      <c r="A33" s="53" t="s">
        <v>21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38"/>
      <c r="M33" s="38"/>
      <c r="N33" s="38"/>
      <c r="O33" s="38">
        <f t="shared" si="0"/>
        <v>0</v>
      </c>
      <c r="P33" s="38"/>
      <c r="Q33" s="2">
        <f t="shared" si="1"/>
        <v>0</v>
      </c>
      <c r="R33" s="38"/>
      <c r="S33" s="2">
        <f t="shared" si="2"/>
        <v>0</v>
      </c>
      <c r="T33" s="38"/>
      <c r="U33" s="2">
        <f t="shared" si="3"/>
        <v>0</v>
      </c>
    </row>
    <row r="34" spans="1:21" ht="240" x14ac:dyDescent="0.25">
      <c r="A34" s="54">
        <v>1</v>
      </c>
      <c r="B34" s="40" t="s">
        <v>136</v>
      </c>
      <c r="C34" s="40" t="s">
        <v>137</v>
      </c>
      <c r="D34" s="41" t="s">
        <v>19</v>
      </c>
      <c r="E34" s="40">
        <v>3800</v>
      </c>
      <c r="F34" s="55">
        <v>5</v>
      </c>
      <c r="G34" s="52">
        <f t="shared" ref="G34:G37" si="7">E34*F34</f>
        <v>19000</v>
      </c>
      <c r="H34" s="2" t="s">
        <v>11</v>
      </c>
      <c r="I34" s="3" t="s">
        <v>15</v>
      </c>
      <c r="J34" s="3" t="s">
        <v>16</v>
      </c>
      <c r="K34" s="4" t="s">
        <v>12</v>
      </c>
      <c r="L34" s="38"/>
      <c r="M34" s="38"/>
      <c r="N34" s="38"/>
      <c r="O34" s="38">
        <f t="shared" si="0"/>
        <v>0</v>
      </c>
      <c r="P34" s="38"/>
      <c r="Q34" s="2">
        <f t="shared" si="1"/>
        <v>0</v>
      </c>
      <c r="R34" s="38"/>
      <c r="S34" s="2">
        <f t="shared" si="2"/>
        <v>0</v>
      </c>
      <c r="T34" s="38"/>
      <c r="U34" s="2">
        <f t="shared" si="3"/>
        <v>0</v>
      </c>
    </row>
    <row r="35" spans="1:21" ht="90" x14ac:dyDescent="0.25">
      <c r="A35" s="54">
        <v>2</v>
      </c>
      <c r="B35" s="40" t="s">
        <v>22</v>
      </c>
      <c r="C35" s="40" t="s">
        <v>138</v>
      </c>
      <c r="D35" s="41" t="s">
        <v>19</v>
      </c>
      <c r="E35" s="40">
        <v>7200</v>
      </c>
      <c r="F35" s="55">
        <v>5</v>
      </c>
      <c r="G35" s="52">
        <f t="shared" si="7"/>
        <v>36000</v>
      </c>
      <c r="H35" s="2" t="s">
        <v>11</v>
      </c>
      <c r="I35" s="3" t="s">
        <v>15</v>
      </c>
      <c r="J35" s="3" t="s">
        <v>16</v>
      </c>
      <c r="K35" s="4" t="s">
        <v>12</v>
      </c>
      <c r="L35" s="44">
        <v>7500</v>
      </c>
      <c r="M35" s="44">
        <f>F35*L35</f>
        <v>37500</v>
      </c>
      <c r="N35" s="38"/>
      <c r="O35" s="38">
        <f t="shared" si="0"/>
        <v>0</v>
      </c>
      <c r="P35" s="56">
        <v>7800</v>
      </c>
      <c r="Q35" s="57">
        <f t="shared" si="1"/>
        <v>39000</v>
      </c>
      <c r="R35" s="38"/>
      <c r="S35" s="2">
        <f t="shared" si="2"/>
        <v>0</v>
      </c>
      <c r="T35" s="38">
        <f>L35</f>
        <v>7500</v>
      </c>
      <c r="U35" s="2">
        <f t="shared" si="3"/>
        <v>37500</v>
      </c>
    </row>
    <row r="36" spans="1:21" ht="51.75" x14ac:dyDescent="0.25">
      <c r="A36" s="54">
        <v>3</v>
      </c>
      <c r="B36" s="40" t="s">
        <v>23</v>
      </c>
      <c r="C36" s="40" t="s">
        <v>24</v>
      </c>
      <c r="D36" s="41" t="s">
        <v>19</v>
      </c>
      <c r="E36" s="40">
        <v>50000</v>
      </c>
      <c r="F36" s="55">
        <v>1</v>
      </c>
      <c r="G36" s="52">
        <f t="shared" si="7"/>
        <v>50000</v>
      </c>
      <c r="H36" s="2" t="s">
        <v>11</v>
      </c>
      <c r="I36" s="3" t="s">
        <v>15</v>
      </c>
      <c r="J36" s="3" t="s">
        <v>16</v>
      </c>
      <c r="K36" s="4" t="s">
        <v>12</v>
      </c>
      <c r="L36" s="56"/>
      <c r="M36" s="38"/>
      <c r="N36" s="38"/>
      <c r="O36" s="38">
        <f t="shared" si="0"/>
        <v>0</v>
      </c>
      <c r="P36" s="38"/>
      <c r="Q36" s="2">
        <f t="shared" si="1"/>
        <v>0</v>
      </c>
      <c r="R36" s="38"/>
      <c r="S36" s="2">
        <f t="shared" si="2"/>
        <v>0</v>
      </c>
      <c r="T36" s="38"/>
      <c r="U36" s="2">
        <f t="shared" si="3"/>
        <v>0</v>
      </c>
    </row>
    <row r="37" spans="1:21" ht="120" x14ac:dyDescent="0.25">
      <c r="A37" s="54">
        <v>4</v>
      </c>
      <c r="B37" s="40" t="s">
        <v>25</v>
      </c>
      <c r="C37" s="40" t="s">
        <v>139</v>
      </c>
      <c r="D37" s="41" t="s">
        <v>20</v>
      </c>
      <c r="E37" s="40">
        <v>1385</v>
      </c>
      <c r="F37" s="55">
        <v>5</v>
      </c>
      <c r="G37" s="52">
        <f t="shared" si="7"/>
        <v>6925</v>
      </c>
      <c r="H37" s="2" t="s">
        <v>11</v>
      </c>
      <c r="I37" s="3" t="s">
        <v>15</v>
      </c>
      <c r="J37" s="3" t="s">
        <v>16</v>
      </c>
      <c r="K37" s="4" t="s">
        <v>12</v>
      </c>
      <c r="L37" s="56">
        <v>3200</v>
      </c>
      <c r="M37" s="56">
        <f>F37*L37</f>
        <v>16000</v>
      </c>
      <c r="N37" s="38"/>
      <c r="O37" s="38">
        <f t="shared" si="0"/>
        <v>0</v>
      </c>
      <c r="P37" s="44">
        <v>2100</v>
      </c>
      <c r="Q37" s="43">
        <f t="shared" si="1"/>
        <v>10500</v>
      </c>
      <c r="R37" s="38"/>
      <c r="S37" s="2">
        <f t="shared" si="2"/>
        <v>0</v>
      </c>
      <c r="T37" s="38">
        <f>P37</f>
        <v>2100</v>
      </c>
      <c r="U37" s="2">
        <f t="shared" si="3"/>
        <v>10500</v>
      </c>
    </row>
    <row r="38" spans="1:21" x14ac:dyDescent="0.25">
      <c r="A38" s="58"/>
      <c r="B38" s="59" t="s">
        <v>26</v>
      </c>
      <c r="C38" s="60"/>
      <c r="D38" s="61"/>
      <c r="E38" s="38"/>
      <c r="F38" s="62"/>
      <c r="G38" s="63">
        <f>SUM(G34:G37)</f>
        <v>111925</v>
      </c>
      <c r="H38" s="38"/>
      <c r="I38" s="38"/>
      <c r="J38" s="38"/>
      <c r="K38" s="38"/>
      <c r="L38" s="38"/>
      <c r="M38" s="38"/>
      <c r="N38" s="38"/>
      <c r="O38" s="38">
        <f t="shared" si="0"/>
        <v>0</v>
      </c>
      <c r="P38" s="38"/>
      <c r="Q38" s="2">
        <f t="shared" si="1"/>
        <v>0</v>
      </c>
      <c r="R38" s="38"/>
      <c r="S38" s="2">
        <f t="shared" si="2"/>
        <v>0</v>
      </c>
      <c r="T38" s="38"/>
      <c r="U38" s="2">
        <f t="shared" si="3"/>
        <v>0</v>
      </c>
    </row>
    <row r="39" spans="1:21" ht="24.75" customHeight="1" x14ac:dyDescent="0.3">
      <c r="A39" s="53" t="s">
        <v>27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38"/>
      <c r="M39" s="38"/>
      <c r="N39" s="38"/>
      <c r="O39" s="38">
        <f t="shared" si="0"/>
        <v>0</v>
      </c>
      <c r="P39" s="38"/>
      <c r="Q39" s="2">
        <f t="shared" si="1"/>
        <v>0</v>
      </c>
      <c r="R39" s="38"/>
      <c r="S39" s="2">
        <f t="shared" si="2"/>
        <v>0</v>
      </c>
      <c r="T39" s="38"/>
      <c r="U39" s="2">
        <f t="shared" si="3"/>
        <v>0</v>
      </c>
    </row>
    <row r="40" spans="1:21" ht="150" x14ac:dyDescent="0.25">
      <c r="A40" s="54">
        <v>1</v>
      </c>
      <c r="B40" s="40" t="s">
        <v>28</v>
      </c>
      <c r="C40" s="40" t="s">
        <v>29</v>
      </c>
      <c r="D40" s="41" t="s">
        <v>20</v>
      </c>
      <c r="E40" s="39">
        <v>640</v>
      </c>
      <c r="F40" s="41">
        <v>125</v>
      </c>
      <c r="G40" s="52">
        <f>E40*F40</f>
        <v>80000</v>
      </c>
      <c r="H40" s="2" t="s">
        <v>11</v>
      </c>
      <c r="I40" s="3" t="s">
        <v>15</v>
      </c>
      <c r="J40" s="3" t="s">
        <v>16</v>
      </c>
      <c r="K40" s="4" t="s">
        <v>12</v>
      </c>
      <c r="L40" s="44">
        <v>1200</v>
      </c>
      <c r="M40" s="44">
        <f t="shared" ref="M40:M45" si="8">F40*L40</f>
        <v>150000</v>
      </c>
      <c r="N40" s="38"/>
      <c r="O40" s="38">
        <f t="shared" si="0"/>
        <v>0</v>
      </c>
      <c r="P40" s="38"/>
      <c r="Q40" s="2">
        <f t="shared" si="1"/>
        <v>0</v>
      </c>
      <c r="R40" s="38"/>
      <c r="S40" s="2">
        <f t="shared" si="2"/>
        <v>0</v>
      </c>
      <c r="T40" s="38">
        <f t="shared" ref="T40:T45" si="9">L40</f>
        <v>1200</v>
      </c>
      <c r="U40" s="2">
        <f t="shared" si="3"/>
        <v>150000</v>
      </c>
    </row>
    <row r="41" spans="1:21" ht="150" x14ac:dyDescent="0.25">
      <c r="A41" s="54">
        <v>2</v>
      </c>
      <c r="B41" s="40" t="s">
        <v>30</v>
      </c>
      <c r="C41" s="40" t="s">
        <v>31</v>
      </c>
      <c r="D41" s="41" t="s">
        <v>20</v>
      </c>
      <c r="E41" s="39">
        <v>640</v>
      </c>
      <c r="F41" s="41">
        <v>125</v>
      </c>
      <c r="G41" s="52">
        <f t="shared" ref="G41:G45" si="10">E41*F41</f>
        <v>80000</v>
      </c>
      <c r="H41" s="2" t="s">
        <v>11</v>
      </c>
      <c r="I41" s="3" t="s">
        <v>15</v>
      </c>
      <c r="J41" s="3" t="s">
        <v>16</v>
      </c>
      <c r="K41" s="4" t="s">
        <v>12</v>
      </c>
      <c r="L41" s="44">
        <v>1190</v>
      </c>
      <c r="M41" s="44">
        <f t="shared" si="8"/>
        <v>148750</v>
      </c>
      <c r="N41" s="38"/>
      <c r="O41" s="38">
        <f t="shared" si="0"/>
        <v>0</v>
      </c>
      <c r="P41" s="38">
        <v>1200</v>
      </c>
      <c r="Q41" s="2">
        <f t="shared" si="1"/>
        <v>150000</v>
      </c>
      <c r="R41" s="38"/>
      <c r="S41" s="2">
        <f t="shared" si="2"/>
        <v>0</v>
      </c>
      <c r="T41" s="38">
        <f t="shared" si="9"/>
        <v>1190</v>
      </c>
      <c r="U41" s="2">
        <f t="shared" si="3"/>
        <v>148750</v>
      </c>
    </row>
    <row r="42" spans="1:21" ht="165" x14ac:dyDescent="0.25">
      <c r="A42" s="54">
        <v>3</v>
      </c>
      <c r="B42" s="39" t="s">
        <v>32</v>
      </c>
      <c r="C42" s="40" t="s">
        <v>33</v>
      </c>
      <c r="D42" s="41" t="s">
        <v>20</v>
      </c>
      <c r="E42" s="39">
        <v>550</v>
      </c>
      <c r="F42" s="41">
        <v>100</v>
      </c>
      <c r="G42" s="52">
        <f t="shared" si="10"/>
        <v>55000</v>
      </c>
      <c r="H42" s="2" t="s">
        <v>11</v>
      </c>
      <c r="I42" s="3" t="s">
        <v>15</v>
      </c>
      <c r="J42" s="3" t="s">
        <v>16</v>
      </c>
      <c r="K42" s="4" t="s">
        <v>12</v>
      </c>
      <c r="L42" s="44">
        <v>1200</v>
      </c>
      <c r="M42" s="44">
        <f t="shared" si="8"/>
        <v>120000</v>
      </c>
      <c r="N42" s="38"/>
      <c r="O42" s="38">
        <f t="shared" si="0"/>
        <v>0</v>
      </c>
      <c r="P42" s="38">
        <v>1275</v>
      </c>
      <c r="Q42" s="2">
        <f t="shared" si="1"/>
        <v>127500</v>
      </c>
      <c r="R42" s="38"/>
      <c r="S42" s="2">
        <f t="shared" si="2"/>
        <v>0</v>
      </c>
      <c r="T42" s="38">
        <f t="shared" si="9"/>
        <v>1200</v>
      </c>
      <c r="U42" s="2">
        <f t="shared" si="3"/>
        <v>120000</v>
      </c>
    </row>
    <row r="43" spans="1:21" ht="165" x14ac:dyDescent="0.25">
      <c r="A43" s="54">
        <v>4</v>
      </c>
      <c r="B43" s="40" t="s">
        <v>34</v>
      </c>
      <c r="C43" s="40" t="s">
        <v>35</v>
      </c>
      <c r="D43" s="41" t="s">
        <v>20</v>
      </c>
      <c r="E43" s="39">
        <v>550</v>
      </c>
      <c r="F43" s="41">
        <v>100</v>
      </c>
      <c r="G43" s="52">
        <f t="shared" si="10"/>
        <v>55000</v>
      </c>
      <c r="H43" s="2" t="s">
        <v>11</v>
      </c>
      <c r="I43" s="3" t="s">
        <v>15</v>
      </c>
      <c r="J43" s="3" t="s">
        <v>16</v>
      </c>
      <c r="K43" s="4" t="s">
        <v>12</v>
      </c>
      <c r="L43" s="44">
        <v>1200</v>
      </c>
      <c r="M43" s="44">
        <f t="shared" si="8"/>
        <v>120000</v>
      </c>
      <c r="N43" s="38"/>
      <c r="O43" s="38">
        <f t="shared" si="0"/>
        <v>0</v>
      </c>
      <c r="P43" s="38"/>
      <c r="Q43" s="2">
        <f t="shared" si="1"/>
        <v>0</v>
      </c>
      <c r="R43" s="38"/>
      <c r="S43" s="2">
        <f t="shared" si="2"/>
        <v>0</v>
      </c>
      <c r="T43" s="38">
        <f t="shared" si="9"/>
        <v>1200</v>
      </c>
      <c r="U43" s="2">
        <f t="shared" si="3"/>
        <v>120000</v>
      </c>
    </row>
    <row r="44" spans="1:21" ht="165" x14ac:dyDescent="0.25">
      <c r="A44" s="54">
        <v>5</v>
      </c>
      <c r="B44" s="40" t="s">
        <v>36</v>
      </c>
      <c r="C44" s="40" t="s">
        <v>37</v>
      </c>
      <c r="D44" s="41" t="s">
        <v>20</v>
      </c>
      <c r="E44" s="39">
        <v>550</v>
      </c>
      <c r="F44" s="41">
        <v>100</v>
      </c>
      <c r="G44" s="52">
        <f t="shared" si="10"/>
        <v>55000</v>
      </c>
      <c r="H44" s="2" t="s">
        <v>11</v>
      </c>
      <c r="I44" s="3" t="s">
        <v>15</v>
      </c>
      <c r="J44" s="3" t="s">
        <v>16</v>
      </c>
      <c r="K44" s="4" t="s">
        <v>12</v>
      </c>
      <c r="L44" s="44">
        <v>1200</v>
      </c>
      <c r="M44" s="44">
        <f t="shared" si="8"/>
        <v>120000</v>
      </c>
      <c r="N44" s="38"/>
      <c r="O44" s="38">
        <f t="shared" si="0"/>
        <v>0</v>
      </c>
      <c r="P44" s="38">
        <v>1275</v>
      </c>
      <c r="Q44" s="2">
        <f t="shared" si="1"/>
        <v>127500</v>
      </c>
      <c r="R44" s="38"/>
      <c r="S44" s="2">
        <f t="shared" si="2"/>
        <v>0</v>
      </c>
      <c r="T44" s="38">
        <f t="shared" si="9"/>
        <v>1200</v>
      </c>
      <c r="U44" s="2">
        <f t="shared" si="3"/>
        <v>120000</v>
      </c>
    </row>
    <row r="45" spans="1:21" ht="165" x14ac:dyDescent="0.25">
      <c r="A45" s="54">
        <v>6</v>
      </c>
      <c r="B45" s="40" t="s">
        <v>38</v>
      </c>
      <c r="C45" s="40" t="s">
        <v>39</v>
      </c>
      <c r="D45" s="41" t="s">
        <v>20</v>
      </c>
      <c r="E45" s="39">
        <v>550</v>
      </c>
      <c r="F45" s="41">
        <v>100</v>
      </c>
      <c r="G45" s="52">
        <f t="shared" si="10"/>
        <v>55000</v>
      </c>
      <c r="H45" s="2" t="s">
        <v>11</v>
      </c>
      <c r="I45" s="3" t="s">
        <v>15</v>
      </c>
      <c r="J45" s="3" t="s">
        <v>16</v>
      </c>
      <c r="K45" s="4" t="s">
        <v>12</v>
      </c>
      <c r="L45" s="44">
        <v>1200</v>
      </c>
      <c r="M45" s="44">
        <f t="shared" si="8"/>
        <v>120000</v>
      </c>
      <c r="N45" s="38"/>
      <c r="O45" s="38">
        <f t="shared" si="0"/>
        <v>0</v>
      </c>
      <c r="P45" s="38"/>
      <c r="Q45" s="2">
        <f t="shared" si="1"/>
        <v>0</v>
      </c>
      <c r="R45" s="38"/>
      <c r="S45" s="2">
        <f t="shared" si="2"/>
        <v>0</v>
      </c>
      <c r="T45" s="38">
        <f t="shared" si="9"/>
        <v>1200</v>
      </c>
      <c r="U45" s="2">
        <f t="shared" si="3"/>
        <v>120000</v>
      </c>
    </row>
    <row r="46" spans="1:21" ht="23.25" customHeight="1" x14ac:dyDescent="0.25">
      <c r="A46" s="54"/>
      <c r="B46" s="64" t="s">
        <v>40</v>
      </c>
      <c r="C46" s="40"/>
      <c r="D46" s="41"/>
      <c r="E46" s="38"/>
      <c r="F46" s="62"/>
      <c r="G46" s="63">
        <f>SUM(G40:G45)</f>
        <v>380000</v>
      </c>
      <c r="H46" s="38"/>
      <c r="I46" s="38"/>
      <c r="J46" s="38"/>
      <c r="K46" s="38"/>
      <c r="L46" s="38"/>
      <c r="M46" s="38"/>
      <c r="N46" s="38"/>
      <c r="O46" s="38">
        <f t="shared" si="0"/>
        <v>0</v>
      </c>
      <c r="P46" s="38"/>
      <c r="Q46" s="2">
        <f t="shared" si="1"/>
        <v>0</v>
      </c>
      <c r="R46" s="38"/>
      <c r="S46" s="2">
        <f t="shared" si="2"/>
        <v>0</v>
      </c>
      <c r="T46" s="38"/>
      <c r="U46" s="2">
        <f t="shared" si="3"/>
        <v>0</v>
      </c>
    </row>
    <row r="47" spans="1:21" ht="78" customHeight="1" x14ac:dyDescent="0.3">
      <c r="A47" s="38"/>
      <c r="B47" s="65" t="s">
        <v>41</v>
      </c>
      <c r="C47" s="38"/>
      <c r="D47" s="38"/>
      <c r="E47" s="38"/>
      <c r="F47" s="62"/>
      <c r="G47" s="66">
        <f>G46+G38+G32+G27</f>
        <v>3275064</v>
      </c>
      <c r="H47" s="38"/>
      <c r="I47" s="38"/>
      <c r="J47" s="38"/>
      <c r="K47" s="38"/>
      <c r="L47" s="38"/>
      <c r="M47" s="38"/>
      <c r="N47" s="38"/>
      <c r="O47" s="38">
        <f t="shared" si="0"/>
        <v>0</v>
      </c>
      <c r="P47" s="38"/>
      <c r="Q47" s="2">
        <f t="shared" si="1"/>
        <v>0</v>
      </c>
      <c r="R47" s="38"/>
      <c r="S47" s="2">
        <f t="shared" si="2"/>
        <v>0</v>
      </c>
      <c r="T47" s="38"/>
      <c r="U47" s="2">
        <f t="shared" si="3"/>
        <v>0</v>
      </c>
    </row>
    <row r="48" spans="1:21" ht="57" customHeight="1" x14ac:dyDescent="0.3">
      <c r="A48" s="67" t="s">
        <v>42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38"/>
      <c r="M48" s="38"/>
      <c r="N48" s="38"/>
      <c r="O48" s="38">
        <f t="shared" si="0"/>
        <v>0</v>
      </c>
      <c r="P48" s="38"/>
      <c r="Q48" s="2">
        <f t="shared" si="1"/>
        <v>0</v>
      </c>
      <c r="R48" s="38"/>
      <c r="S48" s="2">
        <f t="shared" si="2"/>
        <v>0</v>
      </c>
      <c r="T48" s="38"/>
      <c r="U48" s="2">
        <f t="shared" si="3"/>
        <v>0</v>
      </c>
    </row>
    <row r="49" spans="1:21" ht="51.75" x14ac:dyDescent="0.25">
      <c r="A49" s="8">
        <v>1</v>
      </c>
      <c r="B49" s="9" t="s">
        <v>44</v>
      </c>
      <c r="C49" s="9" t="s">
        <v>45</v>
      </c>
      <c r="D49" s="10" t="s">
        <v>46</v>
      </c>
      <c r="E49" s="2">
        <v>32000</v>
      </c>
      <c r="F49" s="10">
        <v>1</v>
      </c>
      <c r="G49" s="52">
        <f t="shared" ref="G49:G57" si="11">E49*F49</f>
        <v>32000</v>
      </c>
      <c r="H49" s="2" t="s">
        <v>11</v>
      </c>
      <c r="I49" s="3" t="s">
        <v>15</v>
      </c>
      <c r="J49" s="3" t="s">
        <v>16</v>
      </c>
      <c r="K49" s="4" t="s">
        <v>12</v>
      </c>
      <c r="L49" s="56">
        <v>54000</v>
      </c>
      <c r="M49" s="56">
        <f>F49*L49</f>
        <v>54000</v>
      </c>
      <c r="N49" s="38"/>
      <c r="O49" s="38">
        <f t="shared" si="0"/>
        <v>0</v>
      </c>
      <c r="P49" s="44">
        <v>36000</v>
      </c>
      <c r="Q49" s="43">
        <f t="shared" si="1"/>
        <v>36000</v>
      </c>
      <c r="R49" s="38"/>
      <c r="S49" s="2">
        <f t="shared" si="2"/>
        <v>0</v>
      </c>
      <c r="T49" s="38">
        <f>P49</f>
        <v>36000</v>
      </c>
      <c r="U49" s="2">
        <f t="shared" si="3"/>
        <v>36000</v>
      </c>
    </row>
    <row r="50" spans="1:21" ht="51.75" x14ac:dyDescent="0.25">
      <c r="A50" s="8">
        <v>2</v>
      </c>
      <c r="B50" s="9" t="s">
        <v>47</v>
      </c>
      <c r="C50" s="2" t="s">
        <v>48</v>
      </c>
      <c r="D50" s="10" t="s">
        <v>20</v>
      </c>
      <c r="E50" s="2">
        <v>2800</v>
      </c>
      <c r="F50" s="7">
        <v>3</v>
      </c>
      <c r="G50" s="52">
        <f t="shared" si="11"/>
        <v>8400</v>
      </c>
      <c r="H50" s="2" t="s">
        <v>11</v>
      </c>
      <c r="I50" s="3" t="s">
        <v>15</v>
      </c>
      <c r="J50" s="3" t="s">
        <v>16</v>
      </c>
      <c r="K50" s="4" t="s">
        <v>12</v>
      </c>
      <c r="L50" s="56">
        <v>3200</v>
      </c>
      <c r="M50" s="56">
        <f>F50*L50</f>
        <v>9600</v>
      </c>
      <c r="N50" s="38"/>
      <c r="O50" s="38">
        <f t="shared" si="0"/>
        <v>0</v>
      </c>
      <c r="P50" s="44">
        <v>2800</v>
      </c>
      <c r="Q50" s="43">
        <f t="shared" si="1"/>
        <v>8400</v>
      </c>
      <c r="R50" s="38"/>
      <c r="S50" s="2">
        <f t="shared" si="2"/>
        <v>0</v>
      </c>
      <c r="T50" s="38">
        <f>P50</f>
        <v>2800</v>
      </c>
      <c r="U50" s="2">
        <f t="shared" si="3"/>
        <v>8400</v>
      </c>
    </row>
    <row r="51" spans="1:21" ht="51.75" x14ac:dyDescent="0.25">
      <c r="A51" s="8">
        <v>3</v>
      </c>
      <c r="B51" s="9" t="s">
        <v>49</v>
      </c>
      <c r="C51" s="3" t="s">
        <v>50</v>
      </c>
      <c r="D51" s="10" t="s">
        <v>51</v>
      </c>
      <c r="E51" s="2">
        <v>38000</v>
      </c>
      <c r="F51" s="7">
        <v>5</v>
      </c>
      <c r="G51" s="52">
        <f t="shared" si="11"/>
        <v>190000</v>
      </c>
      <c r="H51" s="2" t="s">
        <v>11</v>
      </c>
      <c r="I51" s="3" t="s">
        <v>15</v>
      </c>
      <c r="J51" s="3" t="s">
        <v>16</v>
      </c>
      <c r="K51" s="4" t="s">
        <v>12</v>
      </c>
      <c r="L51" s="56">
        <v>57900</v>
      </c>
      <c r="M51" s="56">
        <f>F51*L51</f>
        <v>289500</v>
      </c>
      <c r="N51" s="38"/>
      <c r="O51" s="38">
        <f t="shared" si="0"/>
        <v>0</v>
      </c>
      <c r="P51" s="44">
        <v>38000</v>
      </c>
      <c r="Q51" s="43">
        <f t="shared" si="1"/>
        <v>190000</v>
      </c>
      <c r="R51" s="38"/>
      <c r="S51" s="2">
        <f t="shared" si="2"/>
        <v>0</v>
      </c>
      <c r="T51" s="38">
        <f>P51</f>
        <v>38000</v>
      </c>
      <c r="U51" s="2">
        <f t="shared" si="3"/>
        <v>190000</v>
      </c>
    </row>
    <row r="52" spans="1:21" ht="51.75" x14ac:dyDescent="0.25">
      <c r="A52" s="8">
        <v>4</v>
      </c>
      <c r="B52" s="9" t="s">
        <v>52</v>
      </c>
      <c r="C52" s="3" t="s">
        <v>53</v>
      </c>
      <c r="D52" s="10" t="s">
        <v>51</v>
      </c>
      <c r="E52" s="2">
        <v>36800</v>
      </c>
      <c r="F52" s="7">
        <v>1</v>
      </c>
      <c r="G52" s="52">
        <f t="shared" si="11"/>
        <v>36800</v>
      </c>
      <c r="H52" s="2" t="s">
        <v>11</v>
      </c>
      <c r="I52" s="3" t="s">
        <v>15</v>
      </c>
      <c r="J52" s="3" t="s">
        <v>16</v>
      </c>
      <c r="K52" s="4" t="s">
        <v>12</v>
      </c>
      <c r="L52" s="44">
        <v>78500</v>
      </c>
      <c r="M52" s="44">
        <f>F52*L52</f>
        <v>78500</v>
      </c>
      <c r="N52" s="38"/>
      <c r="O52" s="38">
        <f t="shared" si="0"/>
        <v>0</v>
      </c>
      <c r="P52" s="38"/>
      <c r="Q52" s="2">
        <f t="shared" si="1"/>
        <v>0</v>
      </c>
      <c r="R52" s="38"/>
      <c r="S52" s="2">
        <f t="shared" si="2"/>
        <v>0</v>
      </c>
      <c r="T52" s="38">
        <f>L52</f>
        <v>78500</v>
      </c>
      <c r="U52" s="2">
        <f t="shared" si="3"/>
        <v>78500</v>
      </c>
    </row>
    <row r="53" spans="1:21" s="73" customFormat="1" ht="51.75" x14ac:dyDescent="0.25">
      <c r="A53" s="15">
        <v>5</v>
      </c>
      <c r="B53" s="68" t="s">
        <v>54</v>
      </c>
      <c r="C53" s="14" t="s">
        <v>55</v>
      </c>
      <c r="D53" s="69" t="s">
        <v>56</v>
      </c>
      <c r="E53" s="57">
        <v>39800</v>
      </c>
      <c r="F53" s="70">
        <v>1</v>
      </c>
      <c r="G53" s="71">
        <f t="shared" si="11"/>
        <v>39800</v>
      </c>
      <c r="H53" s="57" t="s">
        <v>11</v>
      </c>
      <c r="I53" s="14" t="s">
        <v>15</v>
      </c>
      <c r="J53" s="14" t="s">
        <v>16</v>
      </c>
      <c r="K53" s="72" t="s">
        <v>12</v>
      </c>
      <c r="L53" s="56"/>
      <c r="M53" s="56"/>
      <c r="N53" s="56"/>
      <c r="O53" s="56">
        <f t="shared" si="0"/>
        <v>0</v>
      </c>
      <c r="P53" s="56"/>
      <c r="Q53" s="57">
        <f t="shared" si="1"/>
        <v>0</v>
      </c>
      <c r="R53" s="44">
        <v>249300</v>
      </c>
      <c r="S53" s="43">
        <f t="shared" si="2"/>
        <v>249300</v>
      </c>
      <c r="T53" s="56">
        <v>249300</v>
      </c>
      <c r="U53" s="57">
        <f t="shared" si="3"/>
        <v>249300</v>
      </c>
    </row>
    <row r="54" spans="1:21" ht="51.75" x14ac:dyDescent="0.25">
      <c r="A54" s="8">
        <v>6</v>
      </c>
      <c r="B54" s="9" t="s">
        <v>57</v>
      </c>
      <c r="C54" s="9" t="s">
        <v>58</v>
      </c>
      <c r="D54" s="10" t="s">
        <v>19</v>
      </c>
      <c r="E54" s="2"/>
      <c r="F54" s="7">
        <v>1</v>
      </c>
      <c r="G54" s="52">
        <f t="shared" si="11"/>
        <v>0</v>
      </c>
      <c r="H54" s="2" t="s">
        <v>11</v>
      </c>
      <c r="I54" s="3" t="s">
        <v>15</v>
      </c>
      <c r="J54" s="3" t="s">
        <v>16</v>
      </c>
      <c r="K54" s="4" t="s">
        <v>12</v>
      </c>
      <c r="L54" s="38"/>
      <c r="M54" s="38"/>
      <c r="N54" s="38"/>
      <c r="O54" s="38">
        <f t="shared" si="0"/>
        <v>0</v>
      </c>
      <c r="P54" s="38"/>
      <c r="Q54" s="2">
        <f t="shared" si="1"/>
        <v>0</v>
      </c>
      <c r="R54" s="38"/>
      <c r="S54" s="2">
        <f t="shared" si="2"/>
        <v>0</v>
      </c>
      <c r="T54" s="38"/>
      <c r="U54" s="2">
        <f t="shared" si="3"/>
        <v>0</v>
      </c>
    </row>
    <row r="55" spans="1:21" ht="51.75" x14ac:dyDescent="0.25">
      <c r="A55" s="8">
        <v>7</v>
      </c>
      <c r="B55" s="9" t="s">
        <v>60</v>
      </c>
      <c r="C55" s="9" t="s">
        <v>61</v>
      </c>
      <c r="D55" s="10" t="s">
        <v>46</v>
      </c>
      <c r="E55" s="2">
        <v>45690.15</v>
      </c>
      <c r="F55" s="7">
        <v>0.5</v>
      </c>
      <c r="G55" s="52">
        <f t="shared" si="11"/>
        <v>22845.075000000001</v>
      </c>
      <c r="H55" s="2" t="s">
        <v>11</v>
      </c>
      <c r="I55" s="3" t="s">
        <v>15</v>
      </c>
      <c r="J55" s="3" t="s">
        <v>16</v>
      </c>
      <c r="K55" s="4" t="s">
        <v>12</v>
      </c>
      <c r="L55" s="38"/>
      <c r="M55" s="38"/>
      <c r="N55" s="38"/>
      <c r="O55" s="38">
        <f t="shared" si="0"/>
        <v>0</v>
      </c>
      <c r="P55" s="38"/>
      <c r="Q55" s="2">
        <f t="shared" si="1"/>
        <v>0</v>
      </c>
      <c r="R55" s="38"/>
      <c r="S55" s="2">
        <f t="shared" si="2"/>
        <v>0</v>
      </c>
      <c r="T55" s="38"/>
      <c r="U55" s="2">
        <f t="shared" si="3"/>
        <v>0</v>
      </c>
    </row>
    <row r="56" spans="1:21" ht="51.75" x14ac:dyDescent="0.25">
      <c r="A56" s="8">
        <v>8</v>
      </c>
      <c r="B56" s="9" t="s">
        <v>62</v>
      </c>
      <c r="C56" s="2" t="s">
        <v>63</v>
      </c>
      <c r="D56" s="8" t="s">
        <v>64</v>
      </c>
      <c r="E56" s="2">
        <v>44615.839999999997</v>
      </c>
      <c r="F56" s="7">
        <v>0.5</v>
      </c>
      <c r="G56" s="52">
        <f t="shared" si="11"/>
        <v>22307.919999999998</v>
      </c>
      <c r="H56" s="2" t="s">
        <v>11</v>
      </c>
      <c r="I56" s="3" t="s">
        <v>15</v>
      </c>
      <c r="J56" s="3" t="s">
        <v>16</v>
      </c>
      <c r="K56" s="4" t="s">
        <v>12</v>
      </c>
      <c r="L56" s="38"/>
      <c r="M56" s="38"/>
      <c r="N56" s="38"/>
      <c r="O56" s="38">
        <f t="shared" si="0"/>
        <v>0</v>
      </c>
      <c r="P56" s="38"/>
      <c r="Q56" s="2">
        <f t="shared" si="1"/>
        <v>0</v>
      </c>
      <c r="R56" s="38"/>
      <c r="S56" s="2">
        <f t="shared" si="2"/>
        <v>0</v>
      </c>
      <c r="T56" s="38"/>
      <c r="U56" s="2">
        <f t="shared" si="3"/>
        <v>0</v>
      </c>
    </row>
    <row r="57" spans="1:21" ht="51.75" x14ac:dyDescent="0.25">
      <c r="A57" s="8">
        <v>9</v>
      </c>
      <c r="B57" s="9" t="s">
        <v>65</v>
      </c>
      <c r="C57" s="2" t="s">
        <v>66</v>
      </c>
      <c r="D57" s="8" t="s">
        <v>64</v>
      </c>
      <c r="E57" s="2">
        <v>44450.03</v>
      </c>
      <c r="F57" s="7">
        <v>0.5</v>
      </c>
      <c r="G57" s="52">
        <f t="shared" si="11"/>
        <v>22225.014999999999</v>
      </c>
      <c r="H57" s="2" t="s">
        <v>11</v>
      </c>
      <c r="I57" s="3" t="s">
        <v>15</v>
      </c>
      <c r="J57" s="3" t="s">
        <v>16</v>
      </c>
      <c r="K57" s="4" t="s">
        <v>12</v>
      </c>
      <c r="L57" s="38"/>
      <c r="M57" s="38"/>
      <c r="N57" s="38"/>
      <c r="O57" s="38">
        <f t="shared" si="0"/>
        <v>0</v>
      </c>
      <c r="P57" s="38"/>
      <c r="Q57" s="2">
        <f t="shared" si="1"/>
        <v>0</v>
      </c>
      <c r="R57" s="38"/>
      <c r="S57" s="2">
        <f t="shared" si="2"/>
        <v>0</v>
      </c>
      <c r="T57" s="38"/>
      <c r="U57" s="2">
        <f t="shared" si="3"/>
        <v>0</v>
      </c>
    </row>
    <row r="58" spans="1:21" ht="27.75" customHeight="1" x14ac:dyDescent="0.25">
      <c r="A58" s="38"/>
      <c r="B58" s="74" t="s">
        <v>67</v>
      </c>
      <c r="C58" s="38"/>
      <c r="D58" s="38"/>
      <c r="E58" s="38"/>
      <c r="F58" s="62"/>
      <c r="G58" s="63">
        <f>SUM(G49:G57)</f>
        <v>374378.01</v>
      </c>
      <c r="H58" s="38">
        <f>SUM(H49:H57)</f>
        <v>0</v>
      </c>
      <c r="I58" s="38"/>
      <c r="J58" s="38"/>
      <c r="K58" s="38"/>
      <c r="L58" s="38"/>
      <c r="M58" s="38"/>
      <c r="N58" s="38"/>
      <c r="O58" s="38">
        <f t="shared" si="0"/>
        <v>0</v>
      </c>
      <c r="P58" s="38"/>
      <c r="Q58" s="2">
        <f t="shared" si="1"/>
        <v>0</v>
      </c>
      <c r="R58" s="38"/>
      <c r="S58" s="2">
        <f t="shared" si="2"/>
        <v>0</v>
      </c>
      <c r="T58" s="38"/>
      <c r="U58" s="2">
        <f t="shared" si="3"/>
        <v>0</v>
      </c>
    </row>
    <row r="59" spans="1:21" ht="18.75" x14ac:dyDescent="0.3">
      <c r="A59" s="53" t="s">
        <v>68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38"/>
      <c r="M59" s="38"/>
      <c r="N59" s="38"/>
      <c r="O59" s="38">
        <f t="shared" si="0"/>
        <v>0</v>
      </c>
      <c r="P59" s="38"/>
      <c r="Q59" s="2">
        <f t="shared" si="1"/>
        <v>0</v>
      </c>
      <c r="R59" s="38"/>
      <c r="S59" s="2">
        <f t="shared" si="2"/>
        <v>0</v>
      </c>
      <c r="T59" s="38"/>
      <c r="U59" s="2">
        <f t="shared" si="3"/>
        <v>0</v>
      </c>
    </row>
    <row r="60" spans="1:21" ht="51.75" x14ac:dyDescent="0.25">
      <c r="A60" s="6">
        <v>1</v>
      </c>
      <c r="B60" s="9" t="s">
        <v>69</v>
      </c>
      <c r="C60" s="9" t="s">
        <v>70</v>
      </c>
      <c r="D60" s="7" t="s">
        <v>43</v>
      </c>
      <c r="E60" s="2">
        <v>3800</v>
      </c>
      <c r="F60" s="7">
        <v>10</v>
      </c>
      <c r="G60" s="27">
        <f>E60*F60</f>
        <v>38000</v>
      </c>
      <c r="H60" s="2" t="s">
        <v>11</v>
      </c>
      <c r="I60" s="3" t="s">
        <v>15</v>
      </c>
      <c r="J60" s="3" t="s">
        <v>16</v>
      </c>
      <c r="K60" s="4" t="s">
        <v>12</v>
      </c>
      <c r="L60" s="38"/>
      <c r="M60" s="38"/>
      <c r="N60" s="38"/>
      <c r="O60" s="38">
        <f t="shared" si="0"/>
        <v>0</v>
      </c>
      <c r="P60" s="44">
        <v>298</v>
      </c>
      <c r="Q60" s="43">
        <f t="shared" si="1"/>
        <v>2980</v>
      </c>
      <c r="R60" s="38"/>
      <c r="S60" s="2">
        <f t="shared" si="2"/>
        <v>0</v>
      </c>
      <c r="T60" s="38">
        <f>P60</f>
        <v>298</v>
      </c>
      <c r="U60" s="2">
        <f t="shared" si="3"/>
        <v>2980</v>
      </c>
    </row>
    <row r="61" spans="1:21" ht="51.75" x14ac:dyDescent="0.25">
      <c r="A61" s="6">
        <v>2</v>
      </c>
      <c r="B61" s="9" t="s">
        <v>71</v>
      </c>
      <c r="C61" s="9" t="s">
        <v>72</v>
      </c>
      <c r="D61" s="7" t="s">
        <v>17</v>
      </c>
      <c r="E61" s="2">
        <v>3600</v>
      </c>
      <c r="F61" s="7">
        <v>5</v>
      </c>
      <c r="G61" s="52">
        <f t="shared" ref="G61:G71" si="12">E61*F61</f>
        <v>18000</v>
      </c>
      <c r="H61" s="2" t="s">
        <v>11</v>
      </c>
      <c r="I61" s="3" t="s">
        <v>15</v>
      </c>
      <c r="J61" s="3" t="s">
        <v>16</v>
      </c>
      <c r="K61" s="4" t="s">
        <v>12</v>
      </c>
      <c r="L61" s="38"/>
      <c r="M61" s="38"/>
      <c r="N61" s="38"/>
      <c r="O61" s="38">
        <f t="shared" si="0"/>
        <v>0</v>
      </c>
      <c r="P61" s="44">
        <v>3600</v>
      </c>
      <c r="Q61" s="43">
        <f t="shared" si="1"/>
        <v>18000</v>
      </c>
      <c r="R61" s="38"/>
      <c r="S61" s="2">
        <f t="shared" si="2"/>
        <v>0</v>
      </c>
      <c r="T61" s="38">
        <f>P61</f>
        <v>3600</v>
      </c>
      <c r="U61" s="2">
        <f t="shared" si="3"/>
        <v>18000</v>
      </c>
    </row>
    <row r="62" spans="1:21" ht="64.5" x14ac:dyDescent="0.25">
      <c r="A62" s="6">
        <v>3</v>
      </c>
      <c r="B62" s="11" t="s">
        <v>73</v>
      </c>
      <c r="C62" s="3" t="s">
        <v>74</v>
      </c>
      <c r="D62" s="75" t="s">
        <v>59</v>
      </c>
      <c r="E62" s="2">
        <v>44500</v>
      </c>
      <c r="F62" s="7">
        <v>15</v>
      </c>
      <c r="G62" s="52">
        <f t="shared" si="12"/>
        <v>667500</v>
      </c>
      <c r="H62" s="2" t="s">
        <v>11</v>
      </c>
      <c r="I62" s="3" t="s">
        <v>15</v>
      </c>
      <c r="J62" s="3" t="s">
        <v>16</v>
      </c>
      <c r="K62" s="4" t="s">
        <v>12</v>
      </c>
      <c r="L62" s="44">
        <v>85000</v>
      </c>
      <c r="M62" s="44">
        <f t="shared" ref="M62:M70" si="13">F62*L62</f>
        <v>1275000</v>
      </c>
      <c r="N62" s="38"/>
      <c r="O62" s="38">
        <f t="shared" si="0"/>
        <v>0</v>
      </c>
      <c r="P62" s="56">
        <v>85260</v>
      </c>
      <c r="Q62" s="57">
        <f t="shared" si="1"/>
        <v>1278900</v>
      </c>
      <c r="R62" s="38"/>
      <c r="S62" s="2">
        <f t="shared" si="2"/>
        <v>0</v>
      </c>
      <c r="T62" s="38">
        <f t="shared" ref="T62:T70" si="14">L62</f>
        <v>85000</v>
      </c>
      <c r="U62" s="2">
        <f t="shared" si="3"/>
        <v>1275000</v>
      </c>
    </row>
    <row r="63" spans="1:21" ht="51.75" x14ac:dyDescent="0.25">
      <c r="A63" s="6">
        <v>4</v>
      </c>
      <c r="B63" s="11" t="s">
        <v>75</v>
      </c>
      <c r="C63" s="3" t="s">
        <v>76</v>
      </c>
      <c r="D63" s="75" t="s">
        <v>59</v>
      </c>
      <c r="E63" s="12">
        <v>44500</v>
      </c>
      <c r="F63" s="7">
        <v>30</v>
      </c>
      <c r="G63" s="52">
        <f t="shared" si="12"/>
        <v>1335000</v>
      </c>
      <c r="H63" s="2" t="s">
        <v>11</v>
      </c>
      <c r="I63" s="3" t="s">
        <v>15</v>
      </c>
      <c r="J63" s="3" t="s">
        <v>16</v>
      </c>
      <c r="K63" s="4" t="s">
        <v>12</v>
      </c>
      <c r="L63" s="44">
        <v>85000</v>
      </c>
      <c r="M63" s="44">
        <f t="shared" si="13"/>
        <v>2550000</v>
      </c>
      <c r="N63" s="38"/>
      <c r="O63" s="38">
        <f t="shared" si="0"/>
        <v>0</v>
      </c>
      <c r="P63" s="56">
        <v>85260</v>
      </c>
      <c r="Q63" s="57">
        <f t="shared" si="1"/>
        <v>2557800</v>
      </c>
      <c r="R63" s="38"/>
      <c r="S63" s="2">
        <f t="shared" si="2"/>
        <v>0</v>
      </c>
      <c r="T63" s="38">
        <f t="shared" si="14"/>
        <v>85000</v>
      </c>
      <c r="U63" s="2">
        <f t="shared" si="3"/>
        <v>2550000</v>
      </c>
    </row>
    <row r="64" spans="1:21" ht="51.75" x14ac:dyDescent="0.25">
      <c r="A64" s="6">
        <v>5</v>
      </c>
      <c r="B64" s="11" t="s">
        <v>77</v>
      </c>
      <c r="C64" s="3" t="s">
        <v>78</v>
      </c>
      <c r="D64" s="75" t="s">
        <v>79</v>
      </c>
      <c r="E64" s="12">
        <v>45100</v>
      </c>
      <c r="F64" s="7">
        <v>2</v>
      </c>
      <c r="G64" s="52">
        <f t="shared" si="12"/>
        <v>90200</v>
      </c>
      <c r="H64" s="2" t="s">
        <v>11</v>
      </c>
      <c r="I64" s="3" t="s">
        <v>15</v>
      </c>
      <c r="J64" s="3" t="s">
        <v>16</v>
      </c>
      <c r="K64" s="4" t="s">
        <v>12</v>
      </c>
      <c r="L64" s="44">
        <v>86000</v>
      </c>
      <c r="M64" s="44">
        <f t="shared" si="13"/>
        <v>172000</v>
      </c>
      <c r="N64" s="38"/>
      <c r="O64" s="38">
        <f t="shared" si="0"/>
        <v>0</v>
      </c>
      <c r="P64" s="56">
        <v>86380</v>
      </c>
      <c r="Q64" s="57">
        <f t="shared" si="1"/>
        <v>172760</v>
      </c>
      <c r="R64" s="38"/>
      <c r="S64" s="2">
        <f t="shared" si="2"/>
        <v>0</v>
      </c>
      <c r="T64" s="38">
        <f t="shared" si="14"/>
        <v>86000</v>
      </c>
      <c r="U64" s="2">
        <f t="shared" si="3"/>
        <v>172000</v>
      </c>
    </row>
    <row r="65" spans="1:21" ht="51.75" x14ac:dyDescent="0.25">
      <c r="A65" s="6">
        <v>6</v>
      </c>
      <c r="B65" s="11" t="s">
        <v>80</v>
      </c>
      <c r="C65" s="11" t="s">
        <v>81</v>
      </c>
      <c r="D65" s="75" t="s">
        <v>79</v>
      </c>
      <c r="E65" s="12">
        <v>29100</v>
      </c>
      <c r="F65" s="7">
        <v>2</v>
      </c>
      <c r="G65" s="52">
        <f t="shared" si="12"/>
        <v>58200</v>
      </c>
      <c r="H65" s="2" t="s">
        <v>11</v>
      </c>
      <c r="I65" s="3" t="s">
        <v>15</v>
      </c>
      <c r="J65" s="3" t="s">
        <v>16</v>
      </c>
      <c r="K65" s="4" t="s">
        <v>12</v>
      </c>
      <c r="L65" s="44">
        <v>55500</v>
      </c>
      <c r="M65" s="44">
        <f t="shared" si="13"/>
        <v>111000</v>
      </c>
      <c r="N65" s="38"/>
      <c r="O65" s="38">
        <f t="shared" si="0"/>
        <v>0</v>
      </c>
      <c r="P65" s="56">
        <v>55860</v>
      </c>
      <c r="Q65" s="57">
        <f t="shared" si="1"/>
        <v>111720</v>
      </c>
      <c r="R65" s="38"/>
      <c r="S65" s="2">
        <f t="shared" si="2"/>
        <v>0</v>
      </c>
      <c r="T65" s="38">
        <f t="shared" si="14"/>
        <v>55500</v>
      </c>
      <c r="U65" s="2">
        <f t="shared" si="3"/>
        <v>111000</v>
      </c>
    </row>
    <row r="66" spans="1:21" ht="51.75" x14ac:dyDescent="0.25">
      <c r="A66" s="6">
        <v>7</v>
      </c>
      <c r="B66" s="11" t="s">
        <v>82</v>
      </c>
      <c r="C66" s="3" t="s">
        <v>83</v>
      </c>
      <c r="D66" s="75" t="s">
        <v>59</v>
      </c>
      <c r="E66" s="12">
        <v>116700</v>
      </c>
      <c r="F66" s="7">
        <v>4</v>
      </c>
      <c r="G66" s="52">
        <f t="shared" si="12"/>
        <v>466800</v>
      </c>
      <c r="H66" s="2" t="s">
        <v>11</v>
      </c>
      <c r="I66" s="3" t="s">
        <v>15</v>
      </c>
      <c r="J66" s="3" t="s">
        <v>16</v>
      </c>
      <c r="K66" s="4" t="s">
        <v>12</v>
      </c>
      <c r="L66" s="44">
        <v>218000</v>
      </c>
      <c r="M66" s="44">
        <f t="shared" si="13"/>
        <v>872000</v>
      </c>
      <c r="N66" s="38"/>
      <c r="O66" s="38">
        <f t="shared" si="0"/>
        <v>0</v>
      </c>
      <c r="P66" s="56">
        <v>218800</v>
      </c>
      <c r="Q66" s="57">
        <f t="shared" si="1"/>
        <v>875200</v>
      </c>
      <c r="R66" s="38"/>
      <c r="S66" s="2">
        <f t="shared" si="2"/>
        <v>0</v>
      </c>
      <c r="T66" s="38">
        <f t="shared" si="14"/>
        <v>218000</v>
      </c>
      <c r="U66" s="2">
        <f t="shared" si="3"/>
        <v>872000</v>
      </c>
    </row>
    <row r="67" spans="1:21" ht="51.75" x14ac:dyDescent="0.25">
      <c r="A67" s="6">
        <v>8</v>
      </c>
      <c r="B67" s="11" t="s">
        <v>84</v>
      </c>
      <c r="C67" s="11" t="s">
        <v>85</v>
      </c>
      <c r="D67" s="75" t="s">
        <v>79</v>
      </c>
      <c r="E67" s="12">
        <v>33800</v>
      </c>
      <c r="F67" s="7">
        <v>1</v>
      </c>
      <c r="G67" s="52">
        <f t="shared" si="12"/>
        <v>33800</v>
      </c>
      <c r="H67" s="2" t="s">
        <v>11</v>
      </c>
      <c r="I67" s="3" t="s">
        <v>15</v>
      </c>
      <c r="J67" s="3" t="s">
        <v>16</v>
      </c>
      <c r="K67" s="4" t="s">
        <v>12</v>
      </c>
      <c r="L67" s="44">
        <v>64500</v>
      </c>
      <c r="M67" s="44">
        <f t="shared" si="13"/>
        <v>64500</v>
      </c>
      <c r="N67" s="38"/>
      <c r="O67" s="38">
        <f t="shared" si="0"/>
        <v>0</v>
      </c>
      <c r="P67" s="56">
        <v>64950</v>
      </c>
      <c r="Q67" s="57">
        <f t="shared" si="1"/>
        <v>64950</v>
      </c>
      <c r="R67" s="38"/>
      <c r="S67" s="2">
        <f t="shared" si="2"/>
        <v>0</v>
      </c>
      <c r="T67" s="38">
        <f t="shared" si="14"/>
        <v>64500</v>
      </c>
      <c r="U67" s="2">
        <f t="shared" si="3"/>
        <v>64500</v>
      </c>
    </row>
    <row r="68" spans="1:21" ht="51.75" x14ac:dyDescent="0.25">
      <c r="A68" s="6">
        <v>9</v>
      </c>
      <c r="B68" s="11" t="s">
        <v>86</v>
      </c>
      <c r="C68" s="11" t="s">
        <v>87</v>
      </c>
      <c r="D68" s="75" t="s">
        <v>79</v>
      </c>
      <c r="E68" s="12">
        <v>27300</v>
      </c>
      <c r="F68" s="7">
        <v>2</v>
      </c>
      <c r="G68" s="52">
        <f t="shared" si="12"/>
        <v>54600</v>
      </c>
      <c r="H68" s="2" t="s">
        <v>11</v>
      </c>
      <c r="I68" s="3" t="s">
        <v>15</v>
      </c>
      <c r="J68" s="3" t="s">
        <v>16</v>
      </c>
      <c r="K68" s="4" t="s">
        <v>12</v>
      </c>
      <c r="L68" s="44">
        <v>52000</v>
      </c>
      <c r="M68" s="44">
        <f t="shared" si="13"/>
        <v>104000</v>
      </c>
      <c r="N68" s="38"/>
      <c r="O68" s="38">
        <f t="shared" si="0"/>
        <v>0</v>
      </c>
      <c r="P68" s="56">
        <v>52360</v>
      </c>
      <c r="Q68" s="57">
        <f t="shared" si="1"/>
        <v>104720</v>
      </c>
      <c r="R68" s="38"/>
      <c r="S68" s="2">
        <f t="shared" si="2"/>
        <v>0</v>
      </c>
      <c r="T68" s="38">
        <f t="shared" si="14"/>
        <v>52000</v>
      </c>
      <c r="U68" s="2">
        <f t="shared" si="3"/>
        <v>104000</v>
      </c>
    </row>
    <row r="69" spans="1:21" ht="51.75" x14ac:dyDescent="0.25">
      <c r="A69" s="6">
        <v>10</v>
      </c>
      <c r="B69" s="11" t="s">
        <v>88</v>
      </c>
      <c r="C69" s="11" t="s">
        <v>89</v>
      </c>
      <c r="D69" s="75" t="s">
        <v>79</v>
      </c>
      <c r="E69" s="12">
        <v>10300</v>
      </c>
      <c r="F69" s="7">
        <v>8</v>
      </c>
      <c r="G69" s="52">
        <f t="shared" si="12"/>
        <v>82400</v>
      </c>
      <c r="H69" s="2" t="s">
        <v>11</v>
      </c>
      <c r="I69" s="3" t="s">
        <v>15</v>
      </c>
      <c r="J69" s="3" t="s">
        <v>16</v>
      </c>
      <c r="K69" s="4" t="s">
        <v>12</v>
      </c>
      <c r="L69" s="44">
        <v>19500</v>
      </c>
      <c r="M69" s="44">
        <f t="shared" si="13"/>
        <v>156000</v>
      </c>
      <c r="N69" s="38"/>
      <c r="O69" s="38">
        <f t="shared" si="0"/>
        <v>0</v>
      </c>
      <c r="P69" s="56">
        <v>19850</v>
      </c>
      <c r="Q69" s="57">
        <f t="shared" si="1"/>
        <v>158800</v>
      </c>
      <c r="R69" s="38"/>
      <c r="S69" s="2">
        <f t="shared" si="2"/>
        <v>0</v>
      </c>
      <c r="T69" s="38">
        <f t="shared" si="14"/>
        <v>19500</v>
      </c>
      <c r="U69" s="2">
        <f t="shared" si="3"/>
        <v>156000</v>
      </c>
    </row>
    <row r="70" spans="1:21" ht="51.75" x14ac:dyDescent="0.25">
      <c r="A70" s="6">
        <v>11</v>
      </c>
      <c r="B70" s="11" t="s">
        <v>90</v>
      </c>
      <c r="C70" s="11" t="s">
        <v>91</v>
      </c>
      <c r="D70" s="75" t="s">
        <v>79</v>
      </c>
      <c r="E70" s="12">
        <v>30600</v>
      </c>
      <c r="F70" s="7">
        <v>2</v>
      </c>
      <c r="G70" s="52">
        <f t="shared" si="12"/>
        <v>61200</v>
      </c>
      <c r="H70" s="2" t="s">
        <v>11</v>
      </c>
      <c r="I70" s="3" t="s">
        <v>15</v>
      </c>
      <c r="J70" s="3" t="s">
        <v>16</v>
      </c>
      <c r="K70" s="4" t="s">
        <v>12</v>
      </c>
      <c r="L70" s="44">
        <v>58500</v>
      </c>
      <c r="M70" s="44">
        <f t="shared" si="13"/>
        <v>117000</v>
      </c>
      <c r="N70" s="38"/>
      <c r="O70" s="38">
        <f t="shared" si="0"/>
        <v>0</v>
      </c>
      <c r="P70" s="56">
        <v>58600</v>
      </c>
      <c r="Q70" s="57">
        <f t="shared" si="1"/>
        <v>117200</v>
      </c>
      <c r="R70" s="38"/>
      <c r="S70" s="2">
        <f t="shared" si="2"/>
        <v>0</v>
      </c>
      <c r="T70" s="38">
        <f t="shared" si="14"/>
        <v>58500</v>
      </c>
      <c r="U70" s="2">
        <f t="shared" si="3"/>
        <v>117000</v>
      </c>
    </row>
    <row r="71" spans="1:21" ht="140.25" x14ac:dyDescent="0.25">
      <c r="A71" s="6">
        <v>12</v>
      </c>
      <c r="B71" s="9" t="s">
        <v>92</v>
      </c>
      <c r="C71" s="3" t="s">
        <v>93</v>
      </c>
      <c r="D71" s="7" t="s">
        <v>19</v>
      </c>
      <c r="E71" s="12">
        <v>161028</v>
      </c>
      <c r="F71" s="7">
        <v>20</v>
      </c>
      <c r="G71" s="52">
        <f t="shared" si="12"/>
        <v>3220560</v>
      </c>
      <c r="H71" s="2" t="s">
        <v>11</v>
      </c>
      <c r="I71" s="3" t="s">
        <v>15</v>
      </c>
      <c r="J71" s="3" t="s">
        <v>16</v>
      </c>
      <c r="K71" s="4" t="s">
        <v>12</v>
      </c>
      <c r="L71" s="38"/>
      <c r="M71" s="38"/>
      <c r="N71" s="38"/>
      <c r="O71" s="38">
        <f t="shared" si="0"/>
        <v>0</v>
      </c>
      <c r="P71" s="38"/>
      <c r="Q71" s="2">
        <f t="shared" si="1"/>
        <v>0</v>
      </c>
      <c r="R71" s="38"/>
      <c r="S71" s="2">
        <f t="shared" si="2"/>
        <v>0</v>
      </c>
      <c r="T71" s="38"/>
      <c r="U71" s="2">
        <f t="shared" si="3"/>
        <v>0</v>
      </c>
    </row>
    <row r="72" spans="1:21" ht="22.5" customHeight="1" x14ac:dyDescent="0.25">
      <c r="A72" s="38"/>
      <c r="B72" s="74" t="s">
        <v>14</v>
      </c>
      <c r="C72" s="38"/>
      <c r="D72" s="38"/>
      <c r="E72" s="38"/>
      <c r="F72" s="62"/>
      <c r="G72" s="63">
        <f>SUM(G60:G71)</f>
        <v>6126260</v>
      </c>
      <c r="H72" s="38"/>
      <c r="I72" s="38"/>
      <c r="J72" s="38"/>
      <c r="K72" s="38"/>
      <c r="L72" s="38"/>
      <c r="M72" s="38"/>
      <c r="N72" s="38"/>
      <c r="O72" s="38">
        <f t="shared" si="0"/>
        <v>0</v>
      </c>
      <c r="P72" s="38"/>
      <c r="Q72" s="2">
        <f t="shared" si="1"/>
        <v>0</v>
      </c>
      <c r="R72" s="38"/>
      <c r="S72" s="2">
        <f t="shared" si="2"/>
        <v>0</v>
      </c>
      <c r="T72" s="38"/>
      <c r="U72" s="2">
        <f t="shared" si="3"/>
        <v>0</v>
      </c>
    </row>
    <row r="73" spans="1:21" ht="30.75" customHeight="1" x14ac:dyDescent="0.3">
      <c r="A73" s="38"/>
      <c r="B73" s="74" t="s">
        <v>94</v>
      </c>
      <c r="C73" s="38"/>
      <c r="D73" s="38"/>
      <c r="E73" s="38"/>
      <c r="F73" s="62"/>
      <c r="G73" s="76">
        <f>G58+G72</f>
        <v>6500638.0099999998</v>
      </c>
      <c r="H73" s="38"/>
      <c r="I73" s="38"/>
      <c r="J73" s="38"/>
      <c r="K73" s="38"/>
      <c r="L73" s="38"/>
      <c r="M73" s="38"/>
      <c r="N73" s="38"/>
      <c r="O73" s="38">
        <f t="shared" ref="O73:O85" si="15">F73*N73</f>
        <v>0</v>
      </c>
      <c r="P73" s="38"/>
      <c r="Q73" s="2">
        <f t="shared" ref="Q73:Q85" si="16">F73*P73</f>
        <v>0</v>
      </c>
      <c r="R73" s="38"/>
      <c r="S73" s="2">
        <f t="shared" ref="S73:S85" si="17">F73*R73</f>
        <v>0</v>
      </c>
      <c r="T73" s="38"/>
      <c r="U73" s="2">
        <f t="shared" ref="U73:U85" si="18">F73*T73</f>
        <v>0</v>
      </c>
    </row>
    <row r="74" spans="1:21" ht="18.75" x14ac:dyDescent="0.3">
      <c r="A74" s="38"/>
      <c r="B74" s="77" t="s">
        <v>95</v>
      </c>
      <c r="C74" s="78"/>
      <c r="D74" s="78"/>
      <c r="E74" s="78"/>
      <c r="F74" s="79"/>
      <c r="G74" s="52"/>
      <c r="H74" s="38"/>
      <c r="I74" s="38"/>
      <c r="J74" s="38"/>
      <c r="K74" s="38"/>
      <c r="L74" s="38"/>
      <c r="M74" s="38"/>
      <c r="N74" s="38"/>
      <c r="O74" s="38">
        <f t="shared" si="15"/>
        <v>0</v>
      </c>
      <c r="P74" s="38"/>
      <c r="Q74" s="2">
        <f t="shared" si="16"/>
        <v>0</v>
      </c>
      <c r="R74" s="38"/>
      <c r="S74" s="2">
        <f t="shared" si="17"/>
        <v>0</v>
      </c>
      <c r="T74" s="38"/>
      <c r="U74" s="2">
        <f t="shared" si="18"/>
        <v>0</v>
      </c>
    </row>
    <row r="75" spans="1:21" ht="51.75" x14ac:dyDescent="0.25">
      <c r="A75" s="38">
        <v>1</v>
      </c>
      <c r="B75" s="80" t="s">
        <v>140</v>
      </c>
      <c r="C75" s="80" t="s">
        <v>141</v>
      </c>
      <c r="D75" s="38" t="s">
        <v>17</v>
      </c>
      <c r="E75" s="38">
        <v>4800</v>
      </c>
      <c r="F75" s="81">
        <v>60</v>
      </c>
      <c r="G75" s="52">
        <f>E75*F75</f>
        <v>288000</v>
      </c>
      <c r="H75" s="2" t="s">
        <v>11</v>
      </c>
      <c r="I75" s="3" t="s">
        <v>15</v>
      </c>
      <c r="J75" s="3" t="s">
        <v>16</v>
      </c>
      <c r="K75" s="4" t="s">
        <v>12</v>
      </c>
      <c r="L75" s="44">
        <v>4600</v>
      </c>
      <c r="M75" s="44">
        <f>F75*L75</f>
        <v>276000</v>
      </c>
      <c r="N75" s="38"/>
      <c r="O75" s="38">
        <f t="shared" si="15"/>
        <v>0</v>
      </c>
      <c r="P75" s="38"/>
      <c r="Q75" s="2">
        <f t="shared" si="16"/>
        <v>0</v>
      </c>
      <c r="R75" s="38"/>
      <c r="S75" s="2">
        <f t="shared" si="17"/>
        <v>0</v>
      </c>
      <c r="T75" s="38">
        <f>L75</f>
        <v>4600</v>
      </c>
      <c r="U75" s="2">
        <f t="shared" si="18"/>
        <v>276000</v>
      </c>
    </row>
    <row r="76" spans="1:21" ht="51.75" x14ac:dyDescent="0.25">
      <c r="A76" s="38">
        <v>2</v>
      </c>
      <c r="B76" s="80" t="s">
        <v>142</v>
      </c>
      <c r="C76" s="80" t="s">
        <v>142</v>
      </c>
      <c r="D76" s="38" t="s">
        <v>17</v>
      </c>
      <c r="E76" s="38">
        <v>2400</v>
      </c>
      <c r="F76" s="81">
        <v>60</v>
      </c>
      <c r="G76" s="52">
        <f t="shared" ref="G76:G85" si="19">E76*F76</f>
        <v>144000</v>
      </c>
      <c r="H76" s="2" t="s">
        <v>11</v>
      </c>
      <c r="I76" s="3" t="s">
        <v>15</v>
      </c>
      <c r="J76" s="3" t="s">
        <v>16</v>
      </c>
      <c r="K76" s="4" t="s">
        <v>12</v>
      </c>
      <c r="L76" s="44">
        <v>4600</v>
      </c>
      <c r="M76" s="44">
        <f>F76*L76</f>
        <v>276000</v>
      </c>
      <c r="N76" s="38"/>
      <c r="O76" s="38">
        <f t="shared" si="15"/>
        <v>0</v>
      </c>
      <c r="P76" s="38"/>
      <c r="Q76" s="2">
        <f t="shared" si="16"/>
        <v>0</v>
      </c>
      <c r="R76" s="38"/>
      <c r="S76" s="2">
        <f t="shared" si="17"/>
        <v>0</v>
      </c>
      <c r="T76" s="38">
        <f>L76</f>
        <v>4600</v>
      </c>
      <c r="U76" s="2">
        <f t="shared" si="18"/>
        <v>276000</v>
      </c>
    </row>
    <row r="77" spans="1:21" ht="90" x14ac:dyDescent="0.25">
      <c r="A77" s="38">
        <v>3</v>
      </c>
      <c r="B77" s="80" t="s">
        <v>143</v>
      </c>
      <c r="C77" s="80" t="s">
        <v>144</v>
      </c>
      <c r="D77" s="38" t="s">
        <v>17</v>
      </c>
      <c r="E77" s="38">
        <v>8900</v>
      </c>
      <c r="F77" s="81">
        <v>11</v>
      </c>
      <c r="G77" s="52">
        <f t="shared" si="19"/>
        <v>97900</v>
      </c>
      <c r="H77" s="2" t="s">
        <v>11</v>
      </c>
      <c r="I77" s="3" t="s">
        <v>15</v>
      </c>
      <c r="J77" s="3" t="s">
        <v>16</v>
      </c>
      <c r="K77" s="4" t="s">
        <v>12</v>
      </c>
      <c r="L77" s="44">
        <v>14800</v>
      </c>
      <c r="M77" s="44">
        <f>F77*L77</f>
        <v>162800</v>
      </c>
      <c r="N77" s="38"/>
      <c r="O77" s="38">
        <f t="shared" si="15"/>
        <v>0</v>
      </c>
      <c r="P77" s="38"/>
      <c r="Q77" s="2">
        <f t="shared" si="16"/>
        <v>0</v>
      </c>
      <c r="R77" s="38"/>
      <c r="S77" s="2">
        <f t="shared" si="17"/>
        <v>0</v>
      </c>
      <c r="T77" s="38">
        <f>L77</f>
        <v>14800</v>
      </c>
      <c r="U77" s="2">
        <f t="shared" si="18"/>
        <v>162800</v>
      </c>
    </row>
    <row r="78" spans="1:21" ht="120" x14ac:dyDescent="0.25">
      <c r="A78" s="38">
        <v>4</v>
      </c>
      <c r="B78" s="80" t="s">
        <v>143</v>
      </c>
      <c r="C78" s="80" t="s">
        <v>145</v>
      </c>
      <c r="D78" s="38" t="s">
        <v>17</v>
      </c>
      <c r="E78" s="38">
        <v>4200</v>
      </c>
      <c r="F78" s="81">
        <v>17</v>
      </c>
      <c r="G78" s="52">
        <f t="shared" si="19"/>
        <v>71400</v>
      </c>
      <c r="H78" s="2" t="s">
        <v>11</v>
      </c>
      <c r="I78" s="3" t="s">
        <v>15</v>
      </c>
      <c r="J78" s="3" t="s">
        <v>16</v>
      </c>
      <c r="K78" s="4" t="s">
        <v>12</v>
      </c>
      <c r="L78" s="44">
        <v>13300</v>
      </c>
      <c r="M78" s="44">
        <f>F78*L78</f>
        <v>226100</v>
      </c>
      <c r="N78" s="38"/>
      <c r="O78" s="38">
        <f t="shared" si="15"/>
        <v>0</v>
      </c>
      <c r="P78" s="38"/>
      <c r="Q78" s="2">
        <f t="shared" si="16"/>
        <v>0</v>
      </c>
      <c r="R78" s="38"/>
      <c r="S78" s="2">
        <f t="shared" si="17"/>
        <v>0</v>
      </c>
      <c r="T78" s="38">
        <f>L78</f>
        <v>13300</v>
      </c>
      <c r="U78" s="2">
        <f t="shared" si="18"/>
        <v>226100</v>
      </c>
    </row>
    <row r="79" spans="1:21" ht="60" x14ac:dyDescent="0.25">
      <c r="A79" s="38">
        <v>5</v>
      </c>
      <c r="B79" s="80" t="s">
        <v>146</v>
      </c>
      <c r="C79" s="80" t="s">
        <v>147</v>
      </c>
      <c r="D79" s="38" t="s">
        <v>17</v>
      </c>
      <c r="E79" s="38">
        <v>1800</v>
      </c>
      <c r="F79" s="81">
        <v>8</v>
      </c>
      <c r="G79" s="52">
        <f t="shared" si="19"/>
        <v>14400</v>
      </c>
      <c r="H79" s="2" t="s">
        <v>11</v>
      </c>
      <c r="I79" s="3" t="s">
        <v>15</v>
      </c>
      <c r="J79" s="3" t="s">
        <v>16</v>
      </c>
      <c r="K79" s="4" t="s">
        <v>12</v>
      </c>
      <c r="L79" s="44">
        <v>2780</v>
      </c>
      <c r="M79" s="44">
        <f>F79*L79</f>
        <v>22240</v>
      </c>
      <c r="N79" s="38"/>
      <c r="O79" s="38">
        <f t="shared" si="15"/>
        <v>0</v>
      </c>
      <c r="P79" s="38"/>
      <c r="Q79" s="2">
        <f t="shared" si="16"/>
        <v>0</v>
      </c>
      <c r="R79" s="38"/>
      <c r="S79" s="2">
        <f t="shared" si="17"/>
        <v>0</v>
      </c>
      <c r="T79" s="38">
        <f>L79</f>
        <v>2780</v>
      </c>
      <c r="U79" s="2">
        <f t="shared" si="18"/>
        <v>22240</v>
      </c>
    </row>
    <row r="80" spans="1:21" ht="51.75" x14ac:dyDescent="0.25">
      <c r="A80" s="38">
        <v>6</v>
      </c>
      <c r="B80" s="80" t="s">
        <v>96</v>
      </c>
      <c r="C80" s="80" t="s">
        <v>99</v>
      </c>
      <c r="D80" s="38" t="s">
        <v>17</v>
      </c>
      <c r="E80" s="38">
        <v>2500</v>
      </c>
      <c r="F80" s="81">
        <v>2</v>
      </c>
      <c r="G80" s="52">
        <f t="shared" si="19"/>
        <v>5000</v>
      </c>
      <c r="H80" s="2" t="s">
        <v>11</v>
      </c>
      <c r="I80" s="3" t="s">
        <v>15</v>
      </c>
      <c r="J80" s="3" t="s">
        <v>16</v>
      </c>
      <c r="K80" s="4" t="s">
        <v>12</v>
      </c>
      <c r="L80" s="38"/>
      <c r="M80" s="38"/>
      <c r="N80" s="38"/>
      <c r="O80" s="38">
        <f t="shared" si="15"/>
        <v>0</v>
      </c>
      <c r="P80" s="38"/>
      <c r="Q80" s="2">
        <f t="shared" si="16"/>
        <v>0</v>
      </c>
      <c r="R80" s="38"/>
      <c r="S80" s="2">
        <f t="shared" si="17"/>
        <v>0</v>
      </c>
      <c r="T80" s="38"/>
      <c r="U80" s="2">
        <f t="shared" si="18"/>
        <v>0</v>
      </c>
    </row>
    <row r="81" spans="1:21" ht="120" x14ac:dyDescent="0.25">
      <c r="A81" s="38">
        <v>7</v>
      </c>
      <c r="B81" s="82" t="s">
        <v>148</v>
      </c>
      <c r="C81" s="80" t="s">
        <v>149</v>
      </c>
      <c r="D81" s="38" t="s">
        <v>17</v>
      </c>
      <c r="E81" s="38">
        <v>60000</v>
      </c>
      <c r="F81" s="81">
        <v>20</v>
      </c>
      <c r="G81" s="52">
        <f t="shared" si="19"/>
        <v>1200000</v>
      </c>
      <c r="H81" s="2" t="s">
        <v>11</v>
      </c>
      <c r="I81" s="3" t="s">
        <v>15</v>
      </c>
      <c r="J81" s="3" t="s">
        <v>16</v>
      </c>
      <c r="K81" s="4" t="s">
        <v>12</v>
      </c>
      <c r="L81" s="44">
        <v>95000</v>
      </c>
      <c r="M81" s="44">
        <f>F81*L81</f>
        <v>1900000</v>
      </c>
      <c r="N81" s="38"/>
      <c r="O81" s="38">
        <f t="shared" si="15"/>
        <v>0</v>
      </c>
      <c r="P81" s="38"/>
      <c r="Q81" s="2">
        <f t="shared" si="16"/>
        <v>0</v>
      </c>
      <c r="R81" s="38"/>
      <c r="S81" s="2">
        <f t="shared" si="17"/>
        <v>0</v>
      </c>
      <c r="T81" s="38">
        <f>L81</f>
        <v>95000</v>
      </c>
      <c r="U81" s="2">
        <f t="shared" si="18"/>
        <v>1900000</v>
      </c>
    </row>
    <row r="82" spans="1:21" ht="120" x14ac:dyDescent="0.25">
      <c r="A82" s="38">
        <v>8</v>
      </c>
      <c r="B82" s="83" t="s">
        <v>150</v>
      </c>
      <c r="C82" s="80" t="s">
        <v>151</v>
      </c>
      <c r="D82" s="38" t="s">
        <v>17</v>
      </c>
      <c r="E82" s="38">
        <v>4500</v>
      </c>
      <c r="F82" s="81">
        <v>15</v>
      </c>
      <c r="G82" s="52">
        <f t="shared" si="19"/>
        <v>67500</v>
      </c>
      <c r="H82" s="2" t="s">
        <v>11</v>
      </c>
      <c r="I82" s="3" t="s">
        <v>15</v>
      </c>
      <c r="J82" s="3" t="s">
        <v>16</v>
      </c>
      <c r="K82" s="4" t="s">
        <v>12</v>
      </c>
      <c r="L82" s="44">
        <v>17800</v>
      </c>
      <c r="M82" s="44">
        <f>F82*L82</f>
        <v>267000</v>
      </c>
      <c r="N82" s="38"/>
      <c r="O82" s="38">
        <f t="shared" si="15"/>
        <v>0</v>
      </c>
      <c r="P82" s="38"/>
      <c r="Q82" s="2">
        <f t="shared" si="16"/>
        <v>0</v>
      </c>
      <c r="R82" s="38"/>
      <c r="S82" s="2">
        <f t="shared" si="17"/>
        <v>0</v>
      </c>
      <c r="T82" s="38">
        <f>L82</f>
        <v>17800</v>
      </c>
      <c r="U82" s="2">
        <f t="shared" si="18"/>
        <v>267000</v>
      </c>
    </row>
    <row r="83" spans="1:21" ht="135" x14ac:dyDescent="0.25">
      <c r="A83" s="38">
        <v>9</v>
      </c>
      <c r="B83" s="83" t="s">
        <v>152</v>
      </c>
      <c r="C83" s="80" t="s">
        <v>153</v>
      </c>
      <c r="D83" s="38" t="s">
        <v>17</v>
      </c>
      <c r="E83" s="38">
        <v>650</v>
      </c>
      <c r="F83" s="81">
        <v>34</v>
      </c>
      <c r="G83" s="52">
        <f t="shared" si="19"/>
        <v>22100</v>
      </c>
      <c r="H83" s="2" t="s">
        <v>11</v>
      </c>
      <c r="I83" s="3" t="s">
        <v>15</v>
      </c>
      <c r="J83" s="3" t="s">
        <v>16</v>
      </c>
      <c r="K83" s="4" t="s">
        <v>12</v>
      </c>
      <c r="L83" s="44">
        <v>750</v>
      </c>
      <c r="M83" s="44">
        <f>F83*L83</f>
        <v>25500</v>
      </c>
      <c r="N83" s="38"/>
      <c r="O83" s="38">
        <f t="shared" si="15"/>
        <v>0</v>
      </c>
      <c r="P83" s="38"/>
      <c r="Q83" s="2">
        <f t="shared" si="16"/>
        <v>0</v>
      </c>
      <c r="R83" s="38"/>
      <c r="S83" s="2">
        <f t="shared" si="17"/>
        <v>0</v>
      </c>
      <c r="T83" s="38">
        <f>L83</f>
        <v>750</v>
      </c>
      <c r="U83" s="2">
        <f t="shared" si="18"/>
        <v>25500</v>
      </c>
    </row>
    <row r="84" spans="1:21" ht="51.75" x14ac:dyDescent="0.25">
      <c r="A84" s="38">
        <v>10</v>
      </c>
      <c r="B84" s="80" t="s">
        <v>97</v>
      </c>
      <c r="C84" s="80" t="s">
        <v>97</v>
      </c>
      <c r="D84" s="38" t="s">
        <v>17</v>
      </c>
      <c r="E84" s="38">
        <v>2500</v>
      </c>
      <c r="F84" s="81">
        <v>500</v>
      </c>
      <c r="G84" s="52">
        <f t="shared" si="19"/>
        <v>1250000</v>
      </c>
      <c r="H84" s="2" t="s">
        <v>11</v>
      </c>
      <c r="I84" s="3" t="s">
        <v>15</v>
      </c>
      <c r="J84" s="3" t="s">
        <v>16</v>
      </c>
      <c r="K84" s="4" t="s">
        <v>12</v>
      </c>
      <c r="L84" s="44">
        <v>4620</v>
      </c>
      <c r="M84" s="44">
        <f>F84*L84</f>
        <v>2310000</v>
      </c>
      <c r="N84" s="38"/>
      <c r="O84" s="38">
        <f t="shared" si="15"/>
        <v>0</v>
      </c>
      <c r="P84" s="38"/>
      <c r="Q84" s="2">
        <f t="shared" si="16"/>
        <v>0</v>
      </c>
      <c r="R84" s="38"/>
      <c r="S84" s="2">
        <f t="shared" si="17"/>
        <v>0</v>
      </c>
      <c r="T84" s="38">
        <f>L84</f>
        <v>4620</v>
      </c>
      <c r="U84" s="2">
        <f t="shared" si="18"/>
        <v>2310000</v>
      </c>
    </row>
    <row r="85" spans="1:21" ht="120" x14ac:dyDescent="0.25">
      <c r="A85" s="38">
        <v>11</v>
      </c>
      <c r="B85" s="80" t="s">
        <v>98</v>
      </c>
      <c r="C85" s="80" t="s">
        <v>100</v>
      </c>
      <c r="D85" s="38" t="s">
        <v>17</v>
      </c>
      <c r="E85" s="38">
        <v>6500</v>
      </c>
      <c r="F85" s="81">
        <v>1000</v>
      </c>
      <c r="G85" s="52">
        <f t="shared" si="19"/>
        <v>6500000</v>
      </c>
      <c r="H85" s="2" t="s">
        <v>11</v>
      </c>
      <c r="I85" s="3" t="s">
        <v>15</v>
      </c>
      <c r="J85" s="3" t="s">
        <v>16</v>
      </c>
      <c r="K85" s="4" t="s">
        <v>12</v>
      </c>
      <c r="L85" s="38"/>
      <c r="M85" s="38"/>
      <c r="N85" s="38"/>
      <c r="O85" s="38">
        <f t="shared" si="15"/>
        <v>0</v>
      </c>
      <c r="P85" s="44">
        <v>6200</v>
      </c>
      <c r="Q85" s="43">
        <f t="shared" si="16"/>
        <v>6200000</v>
      </c>
      <c r="R85" s="38"/>
      <c r="S85" s="2">
        <f t="shared" si="17"/>
        <v>0</v>
      </c>
      <c r="T85" s="38">
        <f>P85</f>
        <v>6200</v>
      </c>
      <c r="U85" s="2">
        <f t="shared" si="18"/>
        <v>6200000</v>
      </c>
    </row>
    <row r="86" spans="1:21" ht="34.5" customHeight="1" x14ac:dyDescent="0.25">
      <c r="A86" s="38"/>
      <c r="B86" s="74" t="s">
        <v>14</v>
      </c>
      <c r="C86" s="38"/>
      <c r="D86" s="38"/>
      <c r="E86" s="38"/>
      <c r="F86" s="62"/>
      <c r="G86" s="84">
        <f>SUM(G75:G85)</f>
        <v>9660300</v>
      </c>
      <c r="H86" s="38"/>
      <c r="I86" s="38"/>
      <c r="J86" s="38"/>
      <c r="K86" s="38"/>
      <c r="L86" s="38"/>
      <c r="M86" s="44">
        <f>M35+M40+M41+M42+M43+M44+M45+M52+M62+M63+M64+M65+M66+M67+M68+M69+M70+M75+M76++++M77+M78+M79+M81++M82++++++M83+M84</f>
        <v>11781890</v>
      </c>
      <c r="N86" s="38"/>
      <c r="O86" s="44">
        <f>SUM(O9:O85)</f>
        <v>3265710</v>
      </c>
      <c r="P86" s="38"/>
      <c r="Q86" s="44">
        <f>Q37+Q49+Q50+Q51+Q60+Q61+Q85</f>
        <v>6465880</v>
      </c>
      <c r="R86" s="38"/>
      <c r="S86" s="44">
        <f>S53</f>
        <v>249300</v>
      </c>
      <c r="T86" s="38"/>
      <c r="U86" s="44">
        <f>SUM(U9:U85)</f>
        <v>21762780</v>
      </c>
    </row>
    <row r="87" spans="1:21" x14ac:dyDescent="0.25">
      <c r="A87" s="38"/>
      <c r="B87" s="85"/>
      <c r="C87" s="38"/>
      <c r="D87" s="38"/>
      <c r="E87" s="38"/>
      <c r="F87" s="62"/>
      <c r="G87" s="84">
        <f>G27+G32+G38+G46+G58+G72+G86</f>
        <v>19436002.009999998</v>
      </c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>
        <f>M86+O86+Q86+S86</f>
        <v>21762780</v>
      </c>
    </row>
    <row r="88" spans="1:21" x14ac:dyDescent="0.25">
      <c r="G88" s="27">
        <v>22143750.010000002</v>
      </c>
      <c r="M88" s="13">
        <v>11781890</v>
      </c>
      <c r="O88" s="1">
        <v>3265710</v>
      </c>
      <c r="Q88" s="1">
        <v>6465880</v>
      </c>
      <c r="S88" s="1">
        <v>349300</v>
      </c>
    </row>
    <row r="90" spans="1:21" x14ac:dyDescent="0.25">
      <c r="B90" s="25" t="s">
        <v>154</v>
      </c>
      <c r="C90" s="24" t="s">
        <v>155</v>
      </c>
    </row>
    <row r="92" spans="1:21" x14ac:dyDescent="0.25">
      <c r="B92" s="25" t="s">
        <v>101</v>
      </c>
      <c r="C92" s="24" t="s">
        <v>102</v>
      </c>
    </row>
  </sheetData>
  <mergeCells count="25">
    <mergeCell ref="A48:K48"/>
    <mergeCell ref="A59:K59"/>
    <mergeCell ref="B74:F74"/>
    <mergeCell ref="T6:U7"/>
    <mergeCell ref="A8:K8"/>
    <mergeCell ref="A9:K9"/>
    <mergeCell ref="A28:K28"/>
    <mergeCell ref="A33:K33"/>
    <mergeCell ref="A39:K39"/>
    <mergeCell ref="J6:J7"/>
    <mergeCell ref="K6:K7"/>
    <mergeCell ref="L6:M7"/>
    <mergeCell ref="N6:O7"/>
    <mergeCell ref="P6:Q7"/>
    <mergeCell ref="R6:S7"/>
    <mergeCell ref="A4:K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№3 к проток №13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2022-05-04T11:15:57Z</dcterms:modified>
</cp:coreProperties>
</file>