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S16" i="1" l="1"/>
  <c r="W16" i="1" s="1"/>
  <c r="Q16" i="1"/>
  <c r="W15" i="1"/>
  <c r="U16" i="1"/>
  <c r="V14" i="1"/>
  <c r="U15" i="1"/>
  <c r="U14" i="1"/>
  <c r="U13" i="1"/>
  <c r="U12" i="1"/>
  <c r="U11" i="1"/>
  <c r="U10" i="1"/>
  <c r="U9" i="1"/>
  <c r="W14" i="1" l="1"/>
  <c r="W13" i="1"/>
  <c r="W12" i="1"/>
  <c r="W11" i="1"/>
  <c r="W10" i="1"/>
  <c r="W9" i="1"/>
  <c r="S14" i="1"/>
  <c r="S13" i="1"/>
  <c r="S12" i="1"/>
  <c r="S11" i="1"/>
  <c r="S10" i="1"/>
  <c r="S9" i="1"/>
  <c r="Q14" i="1"/>
  <c r="Q13" i="1"/>
  <c r="Q12" i="1"/>
  <c r="Q11" i="1"/>
  <c r="Q10" i="1"/>
  <c r="Q9" i="1"/>
  <c r="O14" i="1"/>
  <c r="O13" i="1"/>
  <c r="O12" i="1"/>
  <c r="O11" i="1"/>
  <c r="O10" i="1"/>
  <c r="O9" i="1"/>
  <c r="M9" i="1"/>
  <c r="M14" i="1"/>
  <c r="M13" i="1"/>
  <c r="M12" i="1"/>
  <c r="M11" i="1"/>
  <c r="M10" i="1"/>
  <c r="Q15" i="1" l="1"/>
  <c r="G14" i="1" l="1"/>
  <c r="G13" i="1"/>
  <c r="G12" i="1"/>
  <c r="G11" i="1"/>
  <c r="G10" i="1"/>
  <c r="G9" i="1"/>
  <c r="G15" i="1" l="1"/>
  <c r="M15" i="1" l="1"/>
  <c r="O15" i="1" l="1"/>
  <c r="S15" i="1"/>
</calcChain>
</file>

<file path=xl/sharedStrings.xml><?xml version="1.0" encoding="utf-8"?>
<sst xmlns="http://schemas.openxmlformats.org/spreadsheetml/2006/main" count="93" uniqueCount="54">
  <si>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</si>
  <si>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</si>
  <si>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</si>
  <si>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</si>
  <si>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</si>
  <si>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</si>
  <si>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</si>
  <si>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</si>
  <si>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</si>
  <si>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</si>
  <si>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</si>
  <si>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</si>
  <si>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</si>
  <si>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Итого:</t>
  </si>
  <si>
    <t>ТО, Г.Туркестан ул.Нышанова 18/А</t>
  </si>
  <si>
    <t>до склада заказчика 30 дней после заявки</t>
  </si>
  <si>
    <t>Приложение №3</t>
  </si>
  <si>
    <t>цена</t>
  </si>
  <si>
    <t>сумма</t>
  </si>
  <si>
    <t>Количество (объем) закупаемых 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   на 2022-2023 год   ГКП на ПХВ "Областной перинатальный центр №3"</t>
  </si>
  <si>
    <t>Лекарственные  средства.</t>
  </si>
  <si>
    <t xml:space="preserve">Шприц </t>
  </si>
  <si>
    <t> Шприц 50 мл с игл 18Gх 1 1/2" инъекц. 3х-комп.стерильный.</t>
  </si>
  <si>
    <t>Шприц  5 мл 22 G игла 3-х комп №100.</t>
  </si>
  <si>
    <t>Шприц 10 мл 3х-комп. с иглой 21Gx1 1/2" </t>
  </si>
  <si>
    <t>Шприц  20 мл 20G игла 3-х комп. №50.</t>
  </si>
  <si>
    <t>Шприц  2 мл 23G игла 3-х комп.</t>
  </si>
  <si>
    <t>Чулки</t>
  </si>
  <si>
    <t>Эластичные чулки,без мыска размеры 74*82 мм,2 типа</t>
  </si>
  <si>
    <t>Сыздыкова Г.Ж.</t>
  </si>
  <si>
    <t>Руководитель</t>
  </si>
  <si>
    <t>Басшы орынбасарының м.а</t>
  </si>
  <si>
    <t>Досжанова Р.К.</t>
  </si>
  <si>
    <t>Провизор:</t>
  </si>
  <si>
    <t>Намазбай Г.А.</t>
  </si>
  <si>
    <t>Бөлім меңгерушісі:</t>
  </si>
  <si>
    <t>Кекилова А.Р.</t>
  </si>
  <si>
    <t>Бас акушерка:</t>
  </si>
  <si>
    <t>Рысова К.Т.</t>
  </si>
  <si>
    <t>Бөлім аға/мейірбике:</t>
  </si>
  <si>
    <t>Бекбердиева К.</t>
  </si>
  <si>
    <t>Заңгер:</t>
  </si>
  <si>
    <t>Зулпихаров М.И.</t>
  </si>
  <si>
    <t>Секретарь :</t>
  </si>
  <si>
    <t>Максутхан Ф.</t>
  </si>
  <si>
    <t>19.0.2023  12:10:00</t>
  </si>
  <si>
    <t>ТОО "Ак Ниет"</t>
  </si>
  <si>
    <t>ТОО "Сфера-ПВЛ"</t>
  </si>
  <si>
    <t>ТОО "ARMED PHARM"</t>
  </si>
  <si>
    <t>ТОО "Беласар Интернейшнл"</t>
  </si>
  <si>
    <t>Победитель</t>
  </si>
  <si>
    <t>штук</t>
  </si>
  <si>
    <t>к протоколу  №1</t>
  </si>
  <si>
    <t>ТОО "Алмаз Фарм"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</si>
</sst>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4" fontId="2" fillId="0" borderId="0" xfId="0" applyNumberFormat="1" applyFont="1" applyAlignment="1">
      <alignment wrapText="1"/>
    </xf>
    <xf numFmtId="21" fontId="2" fillId="0" borderId="0" xfId="0" applyNumberFormat="1" applyFont="1"/>
    <xf numFmtId="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 wrapText="1"/>
    </xf>
    <xf numFmtId="0" fontId="2" fillId="0" borderId="0" xfId="0" applyFont="1" applyBorder="1"/>
    <xf numFmtId="0" fontId="2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2" fillId="0" borderId="8" xfId="0" applyFont="1" applyBorder="1"/>
    <xf numFmtId="0" fontId="10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2" fillId="0" borderId="0" xfId="0" applyFont="1" applyFill="1" applyBorder="1"/>
    <xf numFmtId="4" fontId="8" fillId="0" borderId="0" xfId="0" applyNumberFormat="1" applyFont="1" applyBorder="1"/>
    <xf numFmtId="2" fontId="8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center"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9" fillId="0" borderId="1" xfId="0" applyFont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/>
    <xf numFmtId="4" fontId="8" fillId="3" borderId="0" xfId="0" applyNumberFormat="1" applyFont="1" applyFill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tabSelected="1" workbookViewId="0">
      <selection activeCell="C9" sqref="C9:C14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1.42578125" style="1" customWidth="1"/>
    <col min="6" max="6" width="10.57031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2" width="7.7109375" style="1" customWidth="1"/>
    <col min="13" max="13" width="12.85546875" style="1" customWidth="1"/>
    <col min="14" max="14" width="8.85546875" style="1" customWidth="1"/>
    <col min="15" max="15" width="14.140625" style="1" customWidth="1"/>
    <col min="16" max="16" width="8.28515625" style="1" customWidth="1"/>
    <col min="17" max="17" width="15.5703125" style="1" customWidth="1"/>
    <col min="18" max="18" width="9.42578125" style="1" customWidth="1"/>
    <col min="19" max="19" width="15.140625" style="1" customWidth="1"/>
    <col min="20" max="20" width="13" style="1" customWidth="1"/>
    <col min="21" max="21" width="15.140625" style="1" customWidth="1"/>
    <col min="22" max="22" width="10.5703125" style="1" customWidth="1"/>
    <col min="23" max="23" width="14.140625" style="1" customWidth="1"/>
    <col min="24" max="16384" width="9.140625" style="1"/>
  </cols>
  <sheetData>
    <row r="1" spans="1:23" x14ac:dyDescent="0.25">
      <c r="F1" s="1" t="s">
        <v>16</v>
      </c>
    </row>
    <row r="2" spans="1:23" x14ac:dyDescent="0.25">
      <c r="F2" s="1" t="s">
        <v>52</v>
      </c>
    </row>
    <row r="3" spans="1:23" ht="23.25" customHeight="1" x14ac:dyDescent="0.25">
      <c r="B3" s="16" t="s">
        <v>45</v>
      </c>
      <c r="C3" s="17">
        <v>0.5</v>
      </c>
    </row>
    <row r="4" spans="1:23" s="3" customFormat="1" ht="31.5" customHeight="1" x14ac:dyDescent="0.2">
      <c r="A4" s="43" t="s">
        <v>19</v>
      </c>
      <c r="B4" s="43"/>
      <c r="C4" s="43"/>
      <c r="D4" s="43"/>
      <c r="E4" s="43"/>
      <c r="F4" s="43"/>
      <c r="G4" s="43"/>
      <c r="H4" s="43"/>
      <c r="I4" s="43"/>
      <c r="J4" s="8"/>
      <c r="K4" s="8"/>
      <c r="L4" s="8"/>
      <c r="M4" s="8"/>
    </row>
    <row r="5" spans="1:23" s="10" customFormat="1" ht="12.75" x14ac:dyDescent="0.2">
      <c r="A5" s="44"/>
      <c r="B5" s="44"/>
      <c r="C5" s="44"/>
      <c r="D5" s="44"/>
      <c r="E5" s="44"/>
      <c r="F5" s="44"/>
      <c r="G5" s="44"/>
      <c r="H5" s="44"/>
      <c r="I5" s="44"/>
      <c r="J5" s="9"/>
      <c r="K5" s="9"/>
      <c r="L5" s="9"/>
      <c r="M5" s="9"/>
    </row>
    <row r="6" spans="1:23" ht="15.75" customHeight="1" x14ac:dyDescent="0.25">
      <c r="A6" s="45" t="s">
        <v>0</v>
      </c>
      <c r="B6" s="46" t="s">
        <v>1</v>
      </c>
      <c r="C6" s="46" t="s">
        <v>2</v>
      </c>
      <c r="D6" s="46" t="s">
        <v>3</v>
      </c>
      <c r="E6" s="47" t="s">
        <v>4</v>
      </c>
      <c r="F6" s="47" t="s">
        <v>10</v>
      </c>
      <c r="G6" s="47" t="s">
        <v>5</v>
      </c>
      <c r="H6" s="48" t="s">
        <v>6</v>
      </c>
      <c r="I6" s="49" t="s">
        <v>7</v>
      </c>
      <c r="J6" s="38" t="s">
        <v>8</v>
      </c>
      <c r="K6" s="38" t="s">
        <v>9</v>
      </c>
      <c r="L6" s="37" t="s">
        <v>46</v>
      </c>
      <c r="M6" s="37"/>
      <c r="N6" s="37" t="s">
        <v>47</v>
      </c>
      <c r="O6" s="37"/>
      <c r="P6" s="39" t="s">
        <v>48</v>
      </c>
      <c r="Q6" s="40"/>
      <c r="R6" s="37" t="s">
        <v>49</v>
      </c>
      <c r="S6" s="37"/>
      <c r="T6" s="37" t="s">
        <v>53</v>
      </c>
      <c r="U6" s="37"/>
      <c r="V6" s="37" t="s">
        <v>50</v>
      </c>
      <c r="W6" s="37"/>
    </row>
    <row r="7" spans="1:23" s="3" customFormat="1" ht="42.75" customHeight="1" x14ac:dyDescent="0.2">
      <c r="A7" s="45"/>
      <c r="B7" s="46"/>
      <c r="C7" s="46"/>
      <c r="D7" s="46"/>
      <c r="E7" s="47"/>
      <c r="F7" s="47"/>
      <c r="G7" s="47"/>
      <c r="H7" s="48"/>
      <c r="I7" s="49"/>
      <c r="J7" s="38"/>
      <c r="K7" s="38"/>
      <c r="L7" s="37"/>
      <c r="M7" s="37"/>
      <c r="N7" s="37"/>
      <c r="O7" s="37"/>
      <c r="P7" s="41"/>
      <c r="Q7" s="42"/>
      <c r="R7" s="37"/>
      <c r="S7" s="37"/>
      <c r="T7" s="37"/>
      <c r="U7" s="37"/>
      <c r="V7" s="37"/>
      <c r="W7" s="37"/>
    </row>
    <row r="8" spans="1:23" ht="24" customHeight="1" x14ac:dyDescent="0.25">
      <c r="A8" s="50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2"/>
      <c r="L8" s="12" t="s">
        <v>17</v>
      </c>
      <c r="M8" s="12" t="s">
        <v>18</v>
      </c>
      <c r="N8" s="12" t="s">
        <v>17</v>
      </c>
      <c r="O8" s="12" t="s">
        <v>18</v>
      </c>
      <c r="P8" s="12" t="s">
        <v>17</v>
      </c>
      <c r="Q8" s="12" t="s">
        <v>18</v>
      </c>
      <c r="R8" s="12" t="s">
        <v>17</v>
      </c>
      <c r="S8" s="12" t="s">
        <v>18</v>
      </c>
      <c r="T8" s="12" t="s">
        <v>17</v>
      </c>
      <c r="U8" s="12" t="s">
        <v>18</v>
      </c>
      <c r="V8" s="12" t="s">
        <v>17</v>
      </c>
      <c r="W8" s="12" t="s">
        <v>18</v>
      </c>
    </row>
    <row r="9" spans="1:23" ht="51.75" x14ac:dyDescent="0.25">
      <c r="A9" s="12">
        <v>1</v>
      </c>
      <c r="B9" s="24" t="s">
        <v>21</v>
      </c>
      <c r="C9" s="25" t="s">
        <v>22</v>
      </c>
      <c r="D9" s="35" t="s">
        <v>51</v>
      </c>
      <c r="E9" s="32">
        <v>145</v>
      </c>
      <c r="F9" s="34">
        <v>8350</v>
      </c>
      <c r="G9" s="18">
        <f>E9*F9</f>
        <v>1210750</v>
      </c>
      <c r="H9" s="5" t="s">
        <v>11</v>
      </c>
      <c r="I9" s="6" t="s">
        <v>14</v>
      </c>
      <c r="J9" s="6" t="s">
        <v>15</v>
      </c>
      <c r="K9" s="7" t="s">
        <v>12</v>
      </c>
      <c r="L9" s="19"/>
      <c r="M9" s="19">
        <f>F9*L9</f>
        <v>0</v>
      </c>
      <c r="N9" s="12"/>
      <c r="O9" s="12">
        <f>F9*N9</f>
        <v>0</v>
      </c>
      <c r="P9" s="36">
        <v>142.5</v>
      </c>
      <c r="Q9" s="12">
        <f>F9*P9</f>
        <v>1189875</v>
      </c>
      <c r="R9" s="21">
        <v>145</v>
      </c>
      <c r="S9" s="12">
        <f>F9*R9</f>
        <v>1210750</v>
      </c>
      <c r="T9" s="12"/>
      <c r="U9" s="12">
        <f>F9*T9</f>
        <v>0</v>
      </c>
      <c r="V9" s="36">
        <v>142.5</v>
      </c>
      <c r="W9" s="12">
        <f>F9*V9</f>
        <v>1189875</v>
      </c>
    </row>
    <row r="10" spans="1:23" ht="51.75" x14ac:dyDescent="0.25">
      <c r="A10" s="12">
        <v>2</v>
      </c>
      <c r="B10" s="24" t="s">
        <v>21</v>
      </c>
      <c r="C10" s="25" t="s">
        <v>23</v>
      </c>
      <c r="D10" s="35" t="s">
        <v>51</v>
      </c>
      <c r="E10" s="32">
        <v>18.8</v>
      </c>
      <c r="F10" s="34">
        <v>121600</v>
      </c>
      <c r="G10" s="18">
        <f t="shared" ref="G10:G14" si="0">E10*F10</f>
        <v>2286080</v>
      </c>
      <c r="H10" s="5" t="s">
        <v>11</v>
      </c>
      <c r="I10" s="6" t="s">
        <v>14</v>
      </c>
      <c r="J10" s="6" t="s">
        <v>15</v>
      </c>
      <c r="K10" s="7" t="s">
        <v>12</v>
      </c>
      <c r="L10" s="19"/>
      <c r="M10" s="19">
        <f t="shared" ref="M10:M14" si="1">F10*L10</f>
        <v>0</v>
      </c>
      <c r="N10" s="21">
        <v>18</v>
      </c>
      <c r="O10" s="12">
        <f t="shared" ref="O10:O14" si="2">F10*N10</f>
        <v>2188800</v>
      </c>
      <c r="P10" s="12">
        <v>18</v>
      </c>
      <c r="Q10" s="12">
        <f t="shared" ref="Q10:Q14" si="3">F10*P10</f>
        <v>2188800</v>
      </c>
      <c r="R10" s="36">
        <v>17.8</v>
      </c>
      <c r="S10" s="12">
        <f t="shared" ref="S10:S14" si="4">F10*R10</f>
        <v>2164480</v>
      </c>
      <c r="T10" s="12"/>
      <c r="U10" s="12">
        <f t="shared" ref="U10:U14" si="5">F10*T10</f>
        <v>0</v>
      </c>
      <c r="V10" s="36">
        <v>17.8</v>
      </c>
      <c r="W10" s="12">
        <f t="shared" ref="W10:W14" si="6">F10*V10</f>
        <v>2164480</v>
      </c>
    </row>
    <row r="11" spans="1:23" ht="59.25" customHeight="1" x14ac:dyDescent="0.25">
      <c r="A11" s="12">
        <v>3</v>
      </c>
      <c r="B11" s="24" t="s">
        <v>21</v>
      </c>
      <c r="C11" s="25" t="s">
        <v>24</v>
      </c>
      <c r="D11" s="35" t="s">
        <v>51</v>
      </c>
      <c r="E11" s="32">
        <v>24.1</v>
      </c>
      <c r="F11" s="34">
        <v>110000</v>
      </c>
      <c r="G11" s="18">
        <f t="shared" si="0"/>
        <v>2651000</v>
      </c>
      <c r="H11" s="5" t="s">
        <v>11</v>
      </c>
      <c r="I11" s="6" t="s">
        <v>14</v>
      </c>
      <c r="J11" s="6" t="s">
        <v>15</v>
      </c>
      <c r="K11" s="7" t="s">
        <v>12</v>
      </c>
      <c r="L11" s="19">
        <v>24.1</v>
      </c>
      <c r="M11" s="19">
        <f t="shared" si="1"/>
        <v>2651000</v>
      </c>
      <c r="N11" s="12"/>
      <c r="O11" s="12">
        <f t="shared" si="2"/>
        <v>0</v>
      </c>
      <c r="P11" s="36">
        <v>23.5</v>
      </c>
      <c r="Q11" s="12">
        <f t="shared" si="3"/>
        <v>2585000</v>
      </c>
      <c r="R11" s="12">
        <v>24</v>
      </c>
      <c r="S11" s="12">
        <f t="shared" si="4"/>
        <v>2640000</v>
      </c>
      <c r="T11" s="12"/>
      <c r="U11" s="12">
        <f t="shared" si="5"/>
        <v>0</v>
      </c>
      <c r="V11" s="36">
        <v>23.5</v>
      </c>
      <c r="W11" s="12">
        <f t="shared" si="6"/>
        <v>2585000</v>
      </c>
    </row>
    <row r="12" spans="1:23" ht="63.75" customHeight="1" x14ac:dyDescent="0.25">
      <c r="A12" s="26">
        <v>4</v>
      </c>
      <c r="B12" s="24" t="s">
        <v>21</v>
      </c>
      <c r="C12" s="25" t="s">
        <v>25</v>
      </c>
      <c r="D12" s="35" t="s">
        <v>51</v>
      </c>
      <c r="E12" s="32">
        <v>39.299999999999997</v>
      </c>
      <c r="F12" s="34">
        <v>72540</v>
      </c>
      <c r="G12" s="18">
        <f t="shared" si="0"/>
        <v>2850822</v>
      </c>
      <c r="H12" s="5" t="s">
        <v>11</v>
      </c>
      <c r="I12" s="6" t="s">
        <v>14</v>
      </c>
      <c r="J12" s="6" t="s">
        <v>15</v>
      </c>
      <c r="K12" s="7" t="s">
        <v>12</v>
      </c>
      <c r="L12" s="19"/>
      <c r="M12" s="19">
        <f t="shared" si="1"/>
        <v>0</v>
      </c>
      <c r="N12" s="12"/>
      <c r="O12" s="12">
        <f t="shared" si="2"/>
        <v>0</v>
      </c>
      <c r="P12" s="12">
        <v>38.5</v>
      </c>
      <c r="Q12" s="12">
        <f t="shared" si="3"/>
        <v>2792790</v>
      </c>
      <c r="R12" s="36">
        <v>38</v>
      </c>
      <c r="S12" s="12">
        <f t="shared" si="4"/>
        <v>2756520</v>
      </c>
      <c r="T12" s="12"/>
      <c r="U12" s="12">
        <f t="shared" si="5"/>
        <v>0</v>
      </c>
      <c r="V12" s="36">
        <v>38</v>
      </c>
      <c r="W12" s="12">
        <f t="shared" si="6"/>
        <v>2756520</v>
      </c>
    </row>
    <row r="13" spans="1:23" ht="53.25" customHeight="1" x14ac:dyDescent="0.25">
      <c r="A13" s="26">
        <v>5</v>
      </c>
      <c r="B13" s="24" t="s">
        <v>21</v>
      </c>
      <c r="C13" s="25" t="s">
        <v>26</v>
      </c>
      <c r="D13" s="35" t="s">
        <v>51</v>
      </c>
      <c r="E13" s="32">
        <v>18.600000000000001</v>
      </c>
      <c r="F13" s="34">
        <v>50000</v>
      </c>
      <c r="G13" s="18">
        <f t="shared" si="0"/>
        <v>930000.00000000012</v>
      </c>
      <c r="H13" s="5" t="s">
        <v>11</v>
      </c>
      <c r="I13" s="6" t="s">
        <v>14</v>
      </c>
      <c r="J13" s="6" t="s">
        <v>15</v>
      </c>
      <c r="K13" s="7" t="s">
        <v>12</v>
      </c>
      <c r="L13" s="19">
        <v>18.600000000000001</v>
      </c>
      <c r="M13" s="19">
        <f t="shared" si="1"/>
        <v>930000.00000000012</v>
      </c>
      <c r="N13" s="12"/>
      <c r="O13" s="12">
        <f t="shared" si="2"/>
        <v>0</v>
      </c>
      <c r="P13" s="12">
        <v>18.2</v>
      </c>
      <c r="Q13" s="12">
        <f t="shared" si="3"/>
        <v>910000</v>
      </c>
      <c r="R13" s="36">
        <v>17.5</v>
      </c>
      <c r="S13" s="12">
        <f t="shared" si="4"/>
        <v>875000</v>
      </c>
      <c r="T13" s="12"/>
      <c r="U13" s="12">
        <f t="shared" si="5"/>
        <v>0</v>
      </c>
      <c r="V13" s="36">
        <v>17.5</v>
      </c>
      <c r="W13" s="12">
        <f t="shared" si="6"/>
        <v>875000</v>
      </c>
    </row>
    <row r="14" spans="1:23" ht="57.75" customHeight="1" x14ac:dyDescent="0.25">
      <c r="A14" s="26">
        <v>6</v>
      </c>
      <c r="B14" s="27" t="s">
        <v>27</v>
      </c>
      <c r="C14" s="27" t="s">
        <v>28</v>
      </c>
      <c r="D14" s="35" t="s">
        <v>51</v>
      </c>
      <c r="E14" s="33">
        <v>17000</v>
      </c>
      <c r="F14" s="22">
        <v>50</v>
      </c>
      <c r="G14" s="18">
        <f t="shared" si="0"/>
        <v>850000</v>
      </c>
      <c r="H14" s="5" t="s">
        <v>11</v>
      </c>
      <c r="I14" s="6" t="s">
        <v>14</v>
      </c>
      <c r="J14" s="6" t="s">
        <v>15</v>
      </c>
      <c r="K14" s="7" t="s">
        <v>12</v>
      </c>
      <c r="L14" s="19"/>
      <c r="M14" s="19">
        <f t="shared" si="1"/>
        <v>0</v>
      </c>
      <c r="N14" s="12"/>
      <c r="O14" s="12">
        <f t="shared" si="2"/>
        <v>0</v>
      </c>
      <c r="P14" s="12"/>
      <c r="Q14" s="12">
        <f t="shared" si="3"/>
        <v>0</v>
      </c>
      <c r="R14" s="21">
        <v>17000</v>
      </c>
      <c r="S14" s="12">
        <f t="shared" si="4"/>
        <v>850000</v>
      </c>
      <c r="T14" s="36">
        <v>16950</v>
      </c>
      <c r="U14" s="12">
        <f t="shared" si="5"/>
        <v>847500</v>
      </c>
      <c r="V14" s="36">
        <f>T14</f>
        <v>16950</v>
      </c>
      <c r="W14" s="12">
        <f t="shared" si="6"/>
        <v>847500</v>
      </c>
    </row>
    <row r="15" spans="1:23" ht="33" customHeight="1" x14ac:dyDescent="0.25">
      <c r="A15" s="12"/>
      <c r="B15" s="14" t="s">
        <v>13</v>
      </c>
      <c r="C15" s="12"/>
      <c r="D15" s="12"/>
      <c r="E15" s="12"/>
      <c r="F15" s="13"/>
      <c r="G15" s="15">
        <f>SUM(G9:G14)</f>
        <v>10778652</v>
      </c>
      <c r="H15" s="12"/>
      <c r="I15" s="12"/>
      <c r="J15" s="12"/>
      <c r="K15" s="12"/>
      <c r="L15" s="12"/>
      <c r="M15" s="20">
        <f>SUM(M9:M11)</f>
        <v>2651000</v>
      </c>
      <c r="N15" s="12"/>
      <c r="O15" s="15">
        <f>SUM(O9:O11)</f>
        <v>2188800</v>
      </c>
      <c r="P15" s="15"/>
      <c r="Q15" s="15">
        <f>SUM(Q9:Q14)</f>
        <v>9666465</v>
      </c>
      <c r="R15" s="12"/>
      <c r="S15" s="15">
        <f>SUM(S9:S11)</f>
        <v>6015230</v>
      </c>
      <c r="T15" s="15"/>
      <c r="U15" s="15">
        <f>SUM(U9:U14)</f>
        <v>847500</v>
      </c>
      <c r="V15" s="12"/>
      <c r="W15" s="53">
        <f>SUM(W9:W14)</f>
        <v>10418375</v>
      </c>
    </row>
    <row r="16" spans="1:23" ht="33" customHeight="1" x14ac:dyDescent="0.25">
      <c r="A16" s="23"/>
      <c r="B16" s="28"/>
      <c r="C16" s="23"/>
      <c r="D16" s="23"/>
      <c r="E16" s="23"/>
      <c r="F16" s="29"/>
      <c r="G16" s="30"/>
      <c r="H16" s="23"/>
      <c r="I16" s="23"/>
      <c r="J16" s="23"/>
      <c r="K16" s="23"/>
      <c r="L16" s="23"/>
      <c r="M16" s="31"/>
      <c r="N16" s="23"/>
      <c r="O16" s="30"/>
      <c r="P16" s="30"/>
      <c r="Q16" s="30">
        <f>Q9+Q11</f>
        <v>3774875</v>
      </c>
      <c r="R16" s="23"/>
      <c r="S16" s="30">
        <f>S10+S12+S13</f>
        <v>5796000</v>
      </c>
      <c r="T16" s="30"/>
      <c r="U16" s="30">
        <f>U15</f>
        <v>847500</v>
      </c>
      <c r="W16" s="54">
        <f>Q16+S16+U16</f>
        <v>10418375</v>
      </c>
    </row>
    <row r="17" spans="2:3" x14ac:dyDescent="0.25">
      <c r="B17" s="2" t="s">
        <v>30</v>
      </c>
      <c r="C17" s="1" t="s">
        <v>29</v>
      </c>
    </row>
    <row r="19" spans="2:3" ht="31.5" x14ac:dyDescent="0.25">
      <c r="B19" s="2" t="s">
        <v>31</v>
      </c>
      <c r="C19" s="1" t="s">
        <v>32</v>
      </c>
    </row>
    <row r="21" spans="2:3" x14ac:dyDescent="0.25">
      <c r="B21" s="2" t="s">
        <v>33</v>
      </c>
      <c r="C21" s="1" t="s">
        <v>34</v>
      </c>
    </row>
    <row r="23" spans="2:3" x14ac:dyDescent="0.25">
      <c r="B23" s="2" t="s">
        <v>35</v>
      </c>
      <c r="C23" s="1" t="s">
        <v>36</v>
      </c>
    </row>
    <row r="25" spans="2:3" x14ac:dyDescent="0.25">
      <c r="B25" s="2" t="s">
        <v>37</v>
      </c>
      <c r="C25" s="1" t="s">
        <v>38</v>
      </c>
    </row>
    <row r="27" spans="2:3" x14ac:dyDescent="0.25">
      <c r="B27" s="2" t="s">
        <v>39</v>
      </c>
      <c r="C27" s="1" t="s">
        <v>40</v>
      </c>
    </row>
    <row r="29" spans="2:3" x14ac:dyDescent="0.25">
      <c r="B29" s="2" t="s">
        <v>41</v>
      </c>
      <c r="C29" s="1" t="s">
        <v>42</v>
      </c>
    </row>
    <row r="31" spans="2:3" x14ac:dyDescent="0.25">
      <c r="B31" s="2" t="s">
        <v>43</v>
      </c>
      <c r="C31" s="1" t="s">
        <v>44</v>
      </c>
    </row>
  </sheetData>
  <sortState ref="C3:G12">
    <sortCondition ref="C3"/>
  </sortState>
  <mergeCells count="19">
    <mergeCell ref="A8:K8"/>
    <mergeCell ref="J6:J7"/>
    <mergeCell ref="T6:U7"/>
    <mergeCell ref="V6:W7"/>
    <mergeCell ref="K6:K7"/>
    <mergeCell ref="L6:M7"/>
    <mergeCell ref="P6:Q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N6:O7"/>
    <mergeCell ref="R6:S7"/>
  </mergeCells>
  <pageMargins left="0.27559055118110237" right="0.19685039370078741" top="0.31496062992125984" bottom="0.19685039370078741" header="0.31496062992125984" footer="0.19685039370078741"/>
  <pageSetup paperSize="9" scale="4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2023-01-20T07:08:37Z</dcterms:modified>
</cp:coreProperties>
</file>